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\EIS\Sent\Exercises\Web solutions and files\Ch14\14-2\"/>
    </mc:Choice>
  </mc:AlternateContent>
  <bookViews>
    <workbookView xWindow="0" yWindow="24" windowWidth="15576" windowHeight="7680" activeTab="1"/>
  </bookViews>
  <sheets>
    <sheet name="R(CR)" sheetId="1" r:id="rId1"/>
    <sheet name="R(QR)" sheetId="2" r:id="rId2"/>
  </sheets>
  <calcPr calcId="152511"/>
</workbook>
</file>

<file path=xl/calcChain.xml><?xml version="1.0" encoding="utf-8"?>
<calcChain xmlns="http://schemas.openxmlformats.org/spreadsheetml/2006/main">
  <c r="U49" i="2" l="1"/>
  <c r="U47" i="2"/>
  <c r="V17" i="2"/>
  <c r="V16" i="2"/>
  <c r="P67" i="2" l="1"/>
  <c r="P68" i="2"/>
  <c r="P133" i="2" s="1"/>
  <c r="P134" i="2" s="1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66" i="2"/>
  <c r="O133" i="2" s="1"/>
  <c r="O134" i="2" s="1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66" i="2"/>
  <c r="N133" i="2" s="1"/>
  <c r="N134" i="2" s="1"/>
  <c r="P68" i="1" l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67" i="1"/>
  <c r="P134" i="1" s="1"/>
  <c r="P135" i="1" s="1"/>
  <c r="O68" i="1"/>
  <c r="O69" i="1"/>
  <c r="O70" i="1"/>
  <c r="O71" i="1"/>
  <c r="O134" i="1" s="1"/>
  <c r="O135" i="1" s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67" i="1"/>
  <c r="N68" i="1"/>
  <c r="N134" i="1" s="1"/>
  <c r="N135" i="1" s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67" i="1"/>
  <c r="B65" i="1"/>
</calcChain>
</file>

<file path=xl/sharedStrings.xml><?xml version="1.0" encoding="utf-8"?>
<sst xmlns="http://schemas.openxmlformats.org/spreadsheetml/2006/main" count="93" uniqueCount="44">
  <si>
    <t>w=1</t>
  </si>
  <si>
    <t>w=calculated proportional</t>
  </si>
  <si>
    <t>c) calculated modulus</t>
  </si>
  <si>
    <t>Experimental data</t>
  </si>
  <si>
    <t>Freq</t>
  </si>
  <si>
    <t>Z' (a)</t>
  </si>
  <si>
    <t>Z'' (b)</t>
  </si>
  <si>
    <t>Approximation</t>
  </si>
  <si>
    <t>w=calc-proportional</t>
  </si>
  <si>
    <t>w=calc-modulus</t>
  </si>
  <si>
    <t>Mag</t>
  </si>
  <si>
    <r>
      <t>S</t>
    </r>
    <r>
      <rPr>
        <sz val="11"/>
        <color theme="1"/>
        <rFont val="Symbol"/>
        <family val="1"/>
        <charset val="2"/>
      </rPr>
      <t>n</t>
    </r>
  </si>
  <si>
    <t>deg of freedom=</t>
  </si>
  <si>
    <t>S</t>
  </si>
  <si>
    <t>S=</t>
  </si>
  <si>
    <r>
      <t>S</t>
    </r>
    <r>
      <rPr>
        <b/>
        <sz val="11"/>
        <color theme="1"/>
        <rFont val="Symbol"/>
        <family val="1"/>
        <charset val="2"/>
      </rPr>
      <t>n</t>
    </r>
    <r>
      <rPr>
        <b/>
        <sz val="11"/>
        <color theme="1"/>
        <rFont val="Calibri"/>
        <family val="2"/>
      </rPr>
      <t>=</t>
    </r>
  </si>
  <si>
    <t>w=prop</t>
  </si>
  <si>
    <t>w=modul</t>
  </si>
  <si>
    <t>R1</t>
  </si>
  <si>
    <t>sR1</t>
  </si>
  <si>
    <t>sR1 %</t>
  </si>
  <si>
    <t>Parameter</t>
  </si>
  <si>
    <t>C1</t>
  </si>
  <si>
    <t>sC1</t>
  </si>
  <si>
    <t>sC1%</t>
  </si>
  <si>
    <t>R2</t>
  </si>
  <si>
    <t>sR2</t>
  </si>
  <si>
    <t>sR2 %</t>
  </si>
  <si>
    <t>Model R(CR)</t>
  </si>
  <si>
    <t>w= calculated modulus</t>
  </si>
  <si>
    <t>data</t>
  </si>
  <si>
    <t>approx</t>
  </si>
  <si>
    <t>w=modulus</t>
  </si>
  <si>
    <t>Phi</t>
  </si>
  <si>
    <t>sPhi</t>
  </si>
  <si>
    <t>sPhi%</t>
  </si>
  <si>
    <t>T1</t>
  </si>
  <si>
    <t>sT1</t>
  </si>
  <si>
    <t>sT1%</t>
  </si>
  <si>
    <t>w= calculated proportional</t>
  </si>
  <si>
    <t>F experimental=</t>
  </si>
  <si>
    <t>Model R(QR)</t>
  </si>
  <si>
    <t xml:space="preserve"> calculated using correct sum of squares</t>
  </si>
  <si>
    <t>F(0.05, 1, 130)=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</si>
</sst>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00"/>
    <numFmt numFmtId="165" formatCode="0.000E+00"/>
    <numFmt numFmtId="166" formatCode="0.0E+00"/>
    <numFmt numFmtId="167" formatCode="0.00000"/>
    <numFmt numFmtId="168" formatCode="0.0000"/>
    <numFmt numFmtId="169" formatCode="0.000"/>
    <numFmt numFmtId="170" formatCode="0.0000000"/>
    <numFmt numFmtId="171" formatCode="0.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6" fontId="0" fillId="0" borderId="0" xfId="0" applyNumberFormat="1"/>
    <xf numFmtId="165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0" fontId="0" fillId="0" borderId="0" xfId="0"/>
    <xf numFmtId="0" fontId="1" fillId="0" borderId="0" xfId="0" applyFont="1"/>
    <xf numFmtId="164" fontId="1" fillId="0" borderId="0" xfId="0" applyNumberFormat="1" applyFont="1"/>
    <xf numFmtId="2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2.emf"/><Relationship Id="rId7" Type="http://schemas.openxmlformats.org/officeDocument/2006/relationships/image" Target="../media/image16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Relationship Id="rId6" Type="http://schemas.openxmlformats.org/officeDocument/2006/relationships/image" Target="../media/image15.emf"/><Relationship Id="rId5" Type="http://schemas.openxmlformats.org/officeDocument/2006/relationships/image" Target="../media/image14.emf"/><Relationship Id="rId4" Type="http://schemas.openxmlformats.org/officeDocument/2006/relationships/image" Target="../media/image13.emf"/><Relationship Id="rId9" Type="http://schemas.openxmlformats.org/officeDocument/2006/relationships/image" Target="../media/image1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5</xdr:col>
      <xdr:colOff>358140</xdr:colOff>
      <xdr:row>17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3810000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11</xdr:col>
      <xdr:colOff>548640</xdr:colOff>
      <xdr:row>21</xdr:row>
      <xdr:rowOff>121920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657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17</xdr:col>
      <xdr:colOff>502920</xdr:colOff>
      <xdr:row>21</xdr:row>
      <xdr:rowOff>121920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3657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30480</xdr:colOff>
      <xdr:row>22</xdr:row>
      <xdr:rowOff>0</xdr:rowOff>
    </xdr:from>
    <xdr:to>
      <xdr:col>5</xdr:col>
      <xdr:colOff>388620</xdr:colOff>
      <xdr:row>37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4023360"/>
          <a:ext cx="3810000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24</xdr:row>
      <xdr:rowOff>0</xdr:rowOff>
    </xdr:from>
    <xdr:to>
      <xdr:col>11</xdr:col>
      <xdr:colOff>548640</xdr:colOff>
      <xdr:row>43</xdr:row>
      <xdr:rowOff>121920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438912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24</xdr:row>
      <xdr:rowOff>0</xdr:rowOff>
    </xdr:from>
    <xdr:to>
      <xdr:col>17</xdr:col>
      <xdr:colOff>502920</xdr:colOff>
      <xdr:row>43</xdr:row>
      <xdr:rowOff>121920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438912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5</xdr:col>
      <xdr:colOff>358140</xdr:colOff>
      <xdr:row>59</xdr:row>
      <xdr:rowOff>152400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46720"/>
          <a:ext cx="3810000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11</xdr:col>
      <xdr:colOff>548640</xdr:colOff>
      <xdr:row>63</xdr:row>
      <xdr:rowOff>121920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804672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44</xdr:row>
      <xdr:rowOff>0</xdr:rowOff>
    </xdr:from>
    <xdr:to>
      <xdr:col>17</xdr:col>
      <xdr:colOff>502920</xdr:colOff>
      <xdr:row>63</xdr:row>
      <xdr:rowOff>121920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804672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152400</xdr:colOff>
      <xdr:row>18</xdr:row>
      <xdr:rowOff>106680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3810000" cy="3032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11</xdr:col>
      <xdr:colOff>548640</xdr:colOff>
      <xdr:row>21</xdr:row>
      <xdr:rowOff>121920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657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556260</xdr:colOff>
      <xdr:row>2</xdr:row>
      <xdr:rowOff>0</xdr:rowOff>
    </xdr:from>
    <xdr:to>
      <xdr:col>17</xdr:col>
      <xdr:colOff>381000</xdr:colOff>
      <xdr:row>21</xdr:row>
      <xdr:rowOff>121920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860" y="3657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6</xdr:col>
      <xdr:colOff>152400</xdr:colOff>
      <xdr:row>38</xdr:row>
      <xdr:rowOff>106680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23360"/>
          <a:ext cx="3810000" cy="3032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22</xdr:row>
      <xdr:rowOff>0</xdr:rowOff>
    </xdr:from>
    <xdr:to>
      <xdr:col>11</xdr:col>
      <xdr:colOff>548640</xdr:colOff>
      <xdr:row>41</xdr:row>
      <xdr:rowOff>121920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40233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17</xdr:col>
      <xdr:colOff>434340</xdr:colOff>
      <xdr:row>41</xdr:row>
      <xdr:rowOff>121920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402336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43</xdr:row>
      <xdr:rowOff>0</xdr:rowOff>
    </xdr:from>
    <xdr:to>
      <xdr:col>6</xdr:col>
      <xdr:colOff>152400</xdr:colOff>
      <xdr:row>59</xdr:row>
      <xdr:rowOff>106680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63840"/>
          <a:ext cx="3810000" cy="3032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42</xdr:row>
      <xdr:rowOff>45720</xdr:rowOff>
    </xdr:from>
    <xdr:to>
      <xdr:col>11</xdr:col>
      <xdr:colOff>548640</xdr:colOff>
      <xdr:row>61</xdr:row>
      <xdr:rowOff>167640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772668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43</xdr:row>
      <xdr:rowOff>0</xdr:rowOff>
    </xdr:from>
    <xdr:to>
      <xdr:col>17</xdr:col>
      <xdr:colOff>434340</xdr:colOff>
      <xdr:row>62</xdr:row>
      <xdr:rowOff>121920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86384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EED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0"/>
  <sheetViews>
    <sheetView topLeftCell="H130" workbookViewId="0">
      <selection activeCell="P134" sqref="P134"/>
    </sheetView>
  </sheetViews>
  <sheetFormatPr defaultRowHeight="14.4" x14ac:dyDescent="0.3"/>
  <cols>
    <col min="1" max="1" width="14.77734375" customWidth="1"/>
    <col min="16" max="16" width="9.5546875" bestFit="1" customWidth="1"/>
    <col min="19" max="19" width="9.5546875" bestFit="1" customWidth="1"/>
    <col min="20" max="20" width="10.21875" customWidth="1"/>
    <col min="21" max="22" width="9.21875" bestFit="1" customWidth="1"/>
    <col min="24" max="24" width="8.88671875" style="9"/>
  </cols>
  <sheetData>
    <row r="1" spans="1:22" x14ac:dyDescent="0.3">
      <c r="A1" t="s">
        <v>0</v>
      </c>
    </row>
    <row r="2" spans="1:22" x14ac:dyDescent="0.3">
      <c r="S2" t="s">
        <v>21</v>
      </c>
      <c r="T2" t="s">
        <v>28</v>
      </c>
    </row>
    <row r="3" spans="1:22" x14ac:dyDescent="0.3">
      <c r="T3" t="s">
        <v>0</v>
      </c>
      <c r="U3" t="s">
        <v>16</v>
      </c>
      <c r="V3" t="s">
        <v>17</v>
      </c>
    </row>
    <row r="4" spans="1:22" x14ac:dyDescent="0.3">
      <c r="S4" t="s">
        <v>18</v>
      </c>
      <c r="T4">
        <v>21.06</v>
      </c>
      <c r="U4">
        <v>19.82</v>
      </c>
      <c r="V4">
        <v>20.399999999999999</v>
      </c>
    </row>
    <row r="5" spans="1:22" x14ac:dyDescent="0.3">
      <c r="S5" t="s">
        <v>19</v>
      </c>
      <c r="T5">
        <v>0.24</v>
      </c>
      <c r="U5">
        <v>0.44</v>
      </c>
      <c r="V5">
        <v>0.1</v>
      </c>
    </row>
    <row r="6" spans="1:22" x14ac:dyDescent="0.3">
      <c r="S6" t="s">
        <v>20</v>
      </c>
      <c r="T6">
        <v>1.1000000000000001</v>
      </c>
      <c r="U6">
        <v>2.2000000000000002</v>
      </c>
      <c r="V6">
        <v>0.43</v>
      </c>
    </row>
    <row r="7" spans="1:22" x14ac:dyDescent="0.3">
      <c r="S7" t="s">
        <v>22</v>
      </c>
      <c r="T7" s="2">
        <v>8.0359999999999996E-5</v>
      </c>
      <c r="U7" s="2">
        <v>7.1580000000000002E-5</v>
      </c>
      <c r="V7" s="2">
        <v>7.538E-5</v>
      </c>
    </row>
    <row r="8" spans="1:22" x14ac:dyDescent="0.3">
      <c r="S8" t="s">
        <v>23</v>
      </c>
      <c r="T8" s="1">
        <v>7.6000000000000003E-7</v>
      </c>
      <c r="U8" s="1">
        <v>1.3E-7</v>
      </c>
      <c r="V8" s="1">
        <v>6.3E-7</v>
      </c>
    </row>
    <row r="9" spans="1:22" x14ac:dyDescent="0.3">
      <c r="S9" t="s">
        <v>24</v>
      </c>
      <c r="T9">
        <v>0.95</v>
      </c>
      <c r="U9">
        <v>1.8</v>
      </c>
      <c r="V9">
        <v>0.84</v>
      </c>
    </row>
    <row r="10" spans="1:22" x14ac:dyDescent="0.3">
      <c r="S10" t="s">
        <v>25</v>
      </c>
      <c r="T10">
        <v>98.22</v>
      </c>
      <c r="U10">
        <v>112.7</v>
      </c>
      <c r="V10">
        <v>98.27</v>
      </c>
    </row>
    <row r="11" spans="1:22" x14ac:dyDescent="0.3">
      <c r="S11" t="s">
        <v>26</v>
      </c>
      <c r="T11">
        <v>0.31</v>
      </c>
      <c r="U11">
        <v>1.3</v>
      </c>
      <c r="V11" s="12">
        <v>0.4</v>
      </c>
    </row>
    <row r="12" spans="1:22" x14ac:dyDescent="0.3">
      <c r="S12" t="s">
        <v>27</v>
      </c>
      <c r="T12">
        <v>0.31</v>
      </c>
      <c r="U12">
        <v>1.2</v>
      </c>
      <c r="V12" s="12">
        <v>0.4</v>
      </c>
    </row>
    <row r="13" spans="1:22" x14ac:dyDescent="0.3">
      <c r="S13" t="s">
        <v>13</v>
      </c>
      <c r="T13">
        <v>205.37</v>
      </c>
      <c r="U13">
        <v>1.657</v>
      </c>
      <c r="V13" s="14">
        <v>5.2409999999999998E-2</v>
      </c>
    </row>
    <row r="14" spans="1:22" x14ac:dyDescent="0.3">
      <c r="S14" t="s">
        <v>11</v>
      </c>
      <c r="T14">
        <v>1.57</v>
      </c>
      <c r="U14">
        <v>1.26E-2</v>
      </c>
      <c r="V14" s="13">
        <v>4.0000000000000002E-4</v>
      </c>
    </row>
    <row r="22" spans="1:1" x14ac:dyDescent="0.3">
      <c r="A22" t="s">
        <v>1</v>
      </c>
    </row>
    <row r="44" spans="1:1" x14ac:dyDescent="0.3">
      <c r="A44" t="s">
        <v>2</v>
      </c>
    </row>
    <row r="62" spans="1:24" s="6" customFormat="1" x14ac:dyDescent="0.3">
      <c r="X62" s="9"/>
    </row>
    <row r="64" spans="1:24" x14ac:dyDescent="0.3">
      <c r="A64" t="s">
        <v>3</v>
      </c>
      <c r="D64" t="s">
        <v>7</v>
      </c>
    </row>
    <row r="65" spans="1:26" x14ac:dyDescent="0.3">
      <c r="A65" t="s">
        <v>12</v>
      </c>
      <c r="B65">
        <f>2*67-3</f>
        <v>131</v>
      </c>
      <c r="D65" t="s">
        <v>0</v>
      </c>
      <c r="G65" t="s">
        <v>8</v>
      </c>
      <c r="J65" t="s">
        <v>9</v>
      </c>
      <c r="N65" t="s">
        <v>13</v>
      </c>
    </row>
    <row r="66" spans="1:26" x14ac:dyDescent="0.3">
      <c r="A66" s="4" t="s">
        <v>4</v>
      </c>
      <c r="B66" s="5" t="s">
        <v>5</v>
      </c>
      <c r="C66" s="5" t="s">
        <v>6</v>
      </c>
      <c r="D66" s="6" t="s">
        <v>4</v>
      </c>
      <c r="E66" s="6" t="s">
        <v>5</v>
      </c>
      <c r="F66" s="6" t="s">
        <v>6</v>
      </c>
      <c r="G66" s="8" t="s">
        <v>4</v>
      </c>
      <c r="H66" s="8" t="s">
        <v>5</v>
      </c>
      <c r="I66" s="8" t="s">
        <v>6</v>
      </c>
      <c r="J66" s="9" t="s">
        <v>4</v>
      </c>
      <c r="K66" s="9" t="s">
        <v>5</v>
      </c>
      <c r="L66" s="9" t="s">
        <v>6</v>
      </c>
      <c r="M66" s="9" t="s">
        <v>10</v>
      </c>
      <c r="N66" t="s">
        <v>0</v>
      </c>
      <c r="O66" t="s">
        <v>16</v>
      </c>
      <c r="P66" t="s">
        <v>17</v>
      </c>
    </row>
    <row r="67" spans="1:26" x14ac:dyDescent="0.3">
      <c r="A67" s="4">
        <v>10471.290000000001</v>
      </c>
      <c r="B67" s="5">
        <v>20.148</v>
      </c>
      <c r="C67" s="5">
        <v>-0.26207999999999998</v>
      </c>
      <c r="D67" s="7">
        <v>10471.290000000001</v>
      </c>
      <c r="E67" s="6">
        <v>21.065000000000001</v>
      </c>
      <c r="F67" s="6">
        <v>-0.18915000000000001</v>
      </c>
      <c r="G67" s="8">
        <v>10471.290000000001</v>
      </c>
      <c r="H67" s="8">
        <v>19.818999999999999</v>
      </c>
      <c r="I67" s="8">
        <v>-0.21234</v>
      </c>
      <c r="J67" s="9">
        <v>10471.290000000001</v>
      </c>
      <c r="K67" s="9">
        <v>20.399999999999999</v>
      </c>
      <c r="L67" s="9">
        <v>-0.20161999999999999</v>
      </c>
      <c r="M67" s="9">
        <v>20.401</v>
      </c>
      <c r="N67">
        <f>((B67-E67)^2+(C67-F67)^2)</f>
        <v>0.84620778490000292</v>
      </c>
      <c r="O67">
        <f>(B67-H67)^2/H67^2+(C67-I67)^2/I67^2</f>
        <v>5.5147207108207814E-2</v>
      </c>
      <c r="P67">
        <f>((B67-K67)^2+(C67-L67)^2)/(K67^2+L67^2)</f>
        <v>1.6136306250181097E-4</v>
      </c>
      <c r="S67" s="7"/>
      <c r="T67" s="7"/>
      <c r="U67" s="7"/>
      <c r="V67" s="7"/>
      <c r="W67" s="7"/>
      <c r="X67" s="7"/>
    </row>
    <row r="68" spans="1:26" x14ac:dyDescent="0.3">
      <c r="A68" s="4">
        <v>8511.3799999999992</v>
      </c>
      <c r="B68" s="5">
        <v>20.13</v>
      </c>
      <c r="C68" s="5">
        <v>-0.32067000000000001</v>
      </c>
      <c r="D68" s="7">
        <v>8511.3799999999992</v>
      </c>
      <c r="E68" s="6">
        <v>21.065000000000001</v>
      </c>
      <c r="F68" s="6">
        <v>-0.23271</v>
      </c>
      <c r="G68" s="8">
        <v>8511.3799999999992</v>
      </c>
      <c r="H68" s="8">
        <v>19.82</v>
      </c>
      <c r="I68" s="8">
        <v>-0.26124000000000003</v>
      </c>
      <c r="J68" s="9">
        <v>8511.3799999999992</v>
      </c>
      <c r="K68" s="9">
        <v>20.399999999999999</v>
      </c>
      <c r="L68" s="9">
        <v>-0.24804999999999999</v>
      </c>
      <c r="M68" s="9">
        <v>20.401</v>
      </c>
      <c r="N68" s="9">
        <f t="shared" ref="N68:N131" si="0">((B68-E68)^2+(C68-F68)^2)</f>
        <v>0.88196196160000428</v>
      </c>
      <c r="O68" s="9">
        <f t="shared" ref="O68:O131" si="1">(B68-H68)^2/H68^2+(C68-I68)^2/I68^2</f>
        <v>5.1997226097635137E-2</v>
      </c>
      <c r="P68" s="9">
        <f t="shared" ref="P68:P131" si="2">((B68-K68)^2+(C68-L68)^2)/(K68^2+L68^2)</f>
        <v>1.8781744573595502E-4</v>
      </c>
      <c r="S68" s="7"/>
      <c r="T68" s="7"/>
      <c r="U68" s="7"/>
      <c r="V68" s="7"/>
      <c r="W68" s="7"/>
      <c r="X68" s="7"/>
      <c r="Y68" s="9"/>
    </row>
    <row r="69" spans="1:26" x14ac:dyDescent="0.3">
      <c r="A69" s="3">
        <v>6918.31</v>
      </c>
      <c r="B69" s="5">
        <v>20.341999999999999</v>
      </c>
      <c r="C69" s="5">
        <v>-0.38872000000000001</v>
      </c>
      <c r="D69" s="6">
        <v>6918.31</v>
      </c>
      <c r="E69" s="6">
        <v>21.065999999999999</v>
      </c>
      <c r="F69" s="6">
        <v>-0.28628999999999999</v>
      </c>
      <c r="G69" s="8">
        <v>6918.31</v>
      </c>
      <c r="H69" s="8">
        <v>19.82</v>
      </c>
      <c r="I69" s="8">
        <v>-0.32139000000000001</v>
      </c>
      <c r="J69" s="9">
        <v>6918.31</v>
      </c>
      <c r="K69" s="9">
        <v>20.399999999999999</v>
      </c>
      <c r="L69" s="9">
        <v>-0.30517</v>
      </c>
      <c r="M69" s="9">
        <v>20.402999999999999</v>
      </c>
      <c r="N69" s="9">
        <f t="shared" si="0"/>
        <v>0.53466790490000027</v>
      </c>
      <c r="O69" s="9">
        <f t="shared" si="1"/>
        <v>4.4582318364125705E-2</v>
      </c>
      <c r="P69" s="9">
        <f t="shared" si="2"/>
        <v>2.4851711100860653E-5</v>
      </c>
      <c r="S69" s="7"/>
      <c r="T69" s="7"/>
      <c r="U69" s="7"/>
      <c r="V69" s="7"/>
      <c r="W69" s="7"/>
      <c r="X69" s="7"/>
      <c r="Y69" s="9"/>
    </row>
    <row r="70" spans="1:26" x14ac:dyDescent="0.3">
      <c r="A70" s="3">
        <v>5623.4129999999996</v>
      </c>
      <c r="B70" s="5">
        <v>19.962</v>
      </c>
      <c r="C70" s="5">
        <v>-0.47654000000000002</v>
      </c>
      <c r="D70" s="6">
        <v>5623.4129999999996</v>
      </c>
      <c r="E70" s="6">
        <v>21.065999999999999</v>
      </c>
      <c r="F70" s="6">
        <v>-0.35221000000000002</v>
      </c>
      <c r="G70" s="8">
        <v>5623.4129999999996</v>
      </c>
      <c r="H70" s="8">
        <v>19.82</v>
      </c>
      <c r="I70" s="8">
        <v>-0.39539999999999997</v>
      </c>
      <c r="J70" s="9">
        <v>5623.4129999999996</v>
      </c>
      <c r="K70" s="9">
        <v>20.401</v>
      </c>
      <c r="L70" s="9">
        <v>-0.37544</v>
      </c>
      <c r="M70" s="9">
        <v>20.404</v>
      </c>
      <c r="N70" s="9">
        <f t="shared" si="0"/>
        <v>1.2342739488999983</v>
      </c>
      <c r="O70" s="9">
        <f t="shared" si="1"/>
        <v>4.2162438586751901E-2</v>
      </c>
      <c r="P70" s="9">
        <f t="shared" si="2"/>
        <v>4.8744140356085593E-4</v>
      </c>
      <c r="S70" s="7"/>
      <c r="T70" s="7"/>
      <c r="U70" s="7"/>
      <c r="V70" s="7"/>
      <c r="W70" s="7"/>
      <c r="X70" s="7"/>
      <c r="Y70" s="9"/>
    </row>
    <row r="71" spans="1:26" x14ac:dyDescent="0.3">
      <c r="A71" s="3">
        <v>4570.8819999999996</v>
      </c>
      <c r="B71" s="5">
        <v>19.969000000000001</v>
      </c>
      <c r="C71" s="5">
        <v>-0.57999000000000001</v>
      </c>
      <c r="D71" s="6">
        <v>4570.8819999999996</v>
      </c>
      <c r="E71" s="6">
        <v>21.067</v>
      </c>
      <c r="F71" s="6">
        <v>-0.43330999999999997</v>
      </c>
      <c r="G71" s="8">
        <v>4570.8819999999996</v>
      </c>
      <c r="H71" s="8">
        <v>19.821000000000002</v>
      </c>
      <c r="I71" s="8">
        <v>-0.48644999999999999</v>
      </c>
      <c r="J71" s="9">
        <v>4570.8819999999996</v>
      </c>
      <c r="K71" s="9">
        <v>20.402000000000001</v>
      </c>
      <c r="L71" s="9">
        <v>-0.46189000000000002</v>
      </c>
      <c r="M71" s="9">
        <v>20.407</v>
      </c>
      <c r="N71" s="9">
        <f t="shared" si="0"/>
        <v>1.2271190223999977</v>
      </c>
      <c r="O71" s="9">
        <f t="shared" si="1"/>
        <v>3.7031616237910771E-2</v>
      </c>
      <c r="P71" s="9">
        <f t="shared" si="2"/>
        <v>4.836936426251915E-4</v>
      </c>
      <c r="S71" s="7"/>
      <c r="T71" s="7"/>
      <c r="U71" s="7"/>
      <c r="V71" s="7"/>
      <c r="W71" s="7"/>
      <c r="X71" s="7"/>
      <c r="Y71" s="9"/>
    </row>
    <row r="72" spans="1:26" x14ac:dyDescent="0.3">
      <c r="A72" s="3">
        <v>3715.3519999999999</v>
      </c>
      <c r="B72" s="5">
        <v>19.936</v>
      </c>
      <c r="C72" s="5">
        <v>-0.71460000000000001</v>
      </c>
      <c r="D72" s="6">
        <v>3715.3519999999999</v>
      </c>
      <c r="E72" s="6">
        <v>21.068000000000001</v>
      </c>
      <c r="F72" s="6">
        <v>-0.53308999999999995</v>
      </c>
      <c r="G72" s="8">
        <v>3715.3519999999999</v>
      </c>
      <c r="H72" s="8">
        <v>19.821999999999999</v>
      </c>
      <c r="I72" s="8">
        <v>-0.59845000000000004</v>
      </c>
      <c r="J72" s="9">
        <v>3715.3519999999999</v>
      </c>
      <c r="K72" s="9">
        <v>20.402999999999999</v>
      </c>
      <c r="L72" s="9">
        <v>-0.56823999999999997</v>
      </c>
      <c r="M72" s="9">
        <v>20.411000000000001</v>
      </c>
      <c r="N72" s="9">
        <f t="shared" si="0"/>
        <v>1.3143698801000032</v>
      </c>
      <c r="O72" s="9">
        <f t="shared" si="1"/>
        <v>3.7701954229065811E-2</v>
      </c>
      <c r="P72" s="9">
        <f t="shared" si="2"/>
        <v>5.7490926381492473E-4</v>
      </c>
      <c r="S72" s="7"/>
      <c r="T72" s="7"/>
      <c r="U72" s="7"/>
      <c r="V72" s="7"/>
      <c r="W72" s="7"/>
      <c r="X72" s="7"/>
      <c r="Y72" s="9"/>
    </row>
    <row r="73" spans="1:26" x14ac:dyDescent="0.3">
      <c r="A73" s="3">
        <v>3019.9520000000002</v>
      </c>
      <c r="B73" s="5">
        <v>20.335999999999999</v>
      </c>
      <c r="C73" s="5">
        <v>-0.84692999999999996</v>
      </c>
      <c r="D73" s="6">
        <v>3019.9520000000002</v>
      </c>
      <c r="E73" s="6">
        <v>21.068999999999999</v>
      </c>
      <c r="F73" s="6">
        <v>-0.65583000000000002</v>
      </c>
      <c r="G73" s="8">
        <v>3019.9520000000002</v>
      </c>
      <c r="H73" s="8">
        <v>19.824000000000002</v>
      </c>
      <c r="I73" s="8">
        <v>-0.73624999999999996</v>
      </c>
      <c r="J73" s="9">
        <v>3019.9520000000002</v>
      </c>
      <c r="K73" s="9">
        <v>20.404</v>
      </c>
      <c r="L73" s="9">
        <v>-0.69906999999999997</v>
      </c>
      <c r="M73" s="9">
        <v>20.416</v>
      </c>
      <c r="N73" s="9">
        <f t="shared" si="0"/>
        <v>0.57380821000000082</v>
      </c>
      <c r="O73" s="9">
        <f t="shared" si="1"/>
        <v>2.3265968426318746E-2</v>
      </c>
      <c r="P73" s="9">
        <f t="shared" si="2"/>
        <v>6.3545639304925353E-5</v>
      </c>
      <c r="S73" s="7"/>
      <c r="T73" s="7"/>
      <c r="U73" s="7"/>
      <c r="V73" s="7"/>
      <c r="W73" s="7"/>
      <c r="X73" s="7"/>
      <c r="Y73" s="9"/>
    </row>
    <row r="74" spans="1:26" x14ac:dyDescent="0.3">
      <c r="A74" s="3">
        <v>2454.7089999999998</v>
      </c>
      <c r="B74" s="5">
        <v>19.864999999999998</v>
      </c>
      <c r="C74" s="5">
        <v>-1.042</v>
      </c>
      <c r="D74" s="6">
        <v>2454.7089999999998</v>
      </c>
      <c r="E74" s="6">
        <v>21.071000000000002</v>
      </c>
      <c r="F74" s="6">
        <v>-0.80683000000000005</v>
      </c>
      <c r="G74" s="8">
        <v>2454.7089999999998</v>
      </c>
      <c r="H74" s="8">
        <v>19.826000000000001</v>
      </c>
      <c r="I74" s="8">
        <v>-0.90576000000000001</v>
      </c>
      <c r="J74" s="9">
        <v>2454.7089999999998</v>
      </c>
      <c r="K74" s="9">
        <v>20.407</v>
      </c>
      <c r="L74" s="9">
        <v>-0.86002999999999996</v>
      </c>
      <c r="M74" s="9">
        <v>20.425000000000001</v>
      </c>
      <c r="N74" s="9">
        <f t="shared" si="0"/>
        <v>1.5097409289000074</v>
      </c>
      <c r="O74" s="9">
        <f t="shared" si="1"/>
        <v>2.2628578163513907E-2</v>
      </c>
      <c r="P74" s="9">
        <f t="shared" si="2"/>
        <v>7.8352971791954026E-4</v>
      </c>
      <c r="S74" s="7"/>
      <c r="T74" s="7"/>
      <c r="U74" s="7"/>
      <c r="V74" s="7"/>
      <c r="W74" s="7"/>
      <c r="X74" s="7"/>
      <c r="Y74" s="9"/>
    </row>
    <row r="75" spans="1:26" x14ac:dyDescent="0.3">
      <c r="A75" s="3">
        <v>1995.2619999999999</v>
      </c>
      <c r="B75" s="5">
        <v>20.207999999999998</v>
      </c>
      <c r="C75" s="5">
        <v>-1.2767999999999999</v>
      </c>
      <c r="D75" s="6">
        <v>1995.2619999999999</v>
      </c>
      <c r="E75" s="6">
        <v>21.074999999999999</v>
      </c>
      <c r="F75" s="6">
        <v>-0.99258000000000002</v>
      </c>
      <c r="G75" s="8">
        <v>1995.2619999999999</v>
      </c>
      <c r="H75" s="8">
        <v>19.829999999999998</v>
      </c>
      <c r="I75" s="8">
        <v>-1.1143000000000001</v>
      </c>
      <c r="J75" s="9">
        <v>1995.2619999999999</v>
      </c>
      <c r="K75" s="9">
        <v>20.411000000000001</v>
      </c>
      <c r="L75" s="9">
        <v>-1.0580000000000001</v>
      </c>
      <c r="M75" s="9">
        <v>20.437999999999999</v>
      </c>
      <c r="N75" s="9">
        <f t="shared" si="0"/>
        <v>0.8324700084000014</v>
      </c>
      <c r="O75" s="9">
        <f t="shared" si="1"/>
        <v>2.1630176686819401E-2</v>
      </c>
      <c r="P75" s="9">
        <f t="shared" si="2"/>
        <v>2.1325450825050339E-4</v>
      </c>
      <c r="S75" s="7"/>
      <c r="T75" s="7"/>
      <c r="U75" s="7"/>
      <c r="V75" s="7"/>
      <c r="W75" s="7"/>
      <c r="X75" s="7"/>
      <c r="Y75" s="9"/>
    </row>
    <row r="76" spans="1:26" x14ac:dyDescent="0.3">
      <c r="A76" s="3">
        <v>1621.81</v>
      </c>
      <c r="B76" s="5">
        <v>19.777000000000001</v>
      </c>
      <c r="C76" s="5">
        <v>-1.5515000000000001</v>
      </c>
      <c r="D76" s="6">
        <v>1621.81</v>
      </c>
      <c r="E76" s="6">
        <v>21.08</v>
      </c>
      <c r="F76" s="6">
        <v>-1.2211000000000001</v>
      </c>
      <c r="G76" s="8">
        <v>1621.81</v>
      </c>
      <c r="H76" s="8">
        <v>19.835999999999999</v>
      </c>
      <c r="I76" s="8">
        <v>-1.3708</v>
      </c>
      <c r="J76" s="9">
        <v>1621.81</v>
      </c>
      <c r="K76" s="9">
        <v>20.417000000000002</v>
      </c>
      <c r="L76" s="9">
        <v>-1.3016000000000001</v>
      </c>
      <c r="M76" s="9">
        <v>20.457999999999998</v>
      </c>
      <c r="N76" s="9">
        <f t="shared" si="0"/>
        <v>1.8069731599999928</v>
      </c>
      <c r="O76" s="9">
        <f t="shared" si="1"/>
        <v>1.7385579417099336E-2</v>
      </c>
      <c r="P76" s="9">
        <f t="shared" si="2"/>
        <v>1.127827517630508E-3</v>
      </c>
      <c r="S76" s="7"/>
      <c r="T76" s="7"/>
      <c r="U76" s="7"/>
      <c r="V76" s="7"/>
      <c r="W76" s="7"/>
      <c r="X76" s="7"/>
      <c r="Y76" s="9"/>
    </row>
    <row r="77" spans="1:26" x14ac:dyDescent="0.3">
      <c r="A77" s="3">
        <v>1318.2570000000001</v>
      </c>
      <c r="B77" s="5">
        <v>20.164000000000001</v>
      </c>
      <c r="C77" s="5">
        <v>-1.8955</v>
      </c>
      <c r="D77" s="6">
        <v>1318.2570000000001</v>
      </c>
      <c r="E77" s="6">
        <v>21.088000000000001</v>
      </c>
      <c r="F77" s="6">
        <v>-1.5021</v>
      </c>
      <c r="G77" s="8">
        <v>1318.2570000000001</v>
      </c>
      <c r="H77" s="8">
        <v>19.844000000000001</v>
      </c>
      <c r="I77" s="8">
        <v>-1.6862999999999999</v>
      </c>
      <c r="J77" s="9">
        <v>1318.2570000000001</v>
      </c>
      <c r="K77" s="9">
        <v>20.425000000000001</v>
      </c>
      <c r="L77" s="9">
        <v>-1.6011</v>
      </c>
      <c r="M77" s="9">
        <v>20.488</v>
      </c>
      <c r="N77" s="9">
        <f t="shared" si="0"/>
        <v>1.0085395599999991</v>
      </c>
      <c r="O77" s="9">
        <f t="shared" si="1"/>
        <v>1.5650574521989598E-2</v>
      </c>
      <c r="P77" s="9">
        <f t="shared" si="2"/>
        <v>3.6877788862016967E-4</v>
      </c>
      <c r="S77" s="7"/>
      <c r="T77" s="7"/>
      <c r="U77" s="7"/>
      <c r="V77" s="7"/>
      <c r="W77" s="7"/>
      <c r="X77" s="7"/>
      <c r="Y77" s="9"/>
    </row>
    <row r="78" spans="1:26" x14ac:dyDescent="0.3">
      <c r="A78" s="3">
        <v>1071.519</v>
      </c>
      <c r="B78" s="5">
        <v>20.007000000000001</v>
      </c>
      <c r="C78" s="5">
        <v>-2.3414999999999999</v>
      </c>
      <c r="D78" s="6">
        <v>1071.519</v>
      </c>
      <c r="E78" s="6">
        <v>21.1</v>
      </c>
      <c r="F78" s="6">
        <v>-1.8478000000000001</v>
      </c>
      <c r="G78" s="8">
        <v>1071.519</v>
      </c>
      <c r="H78" s="8">
        <v>19.856999999999999</v>
      </c>
      <c r="I78" s="8">
        <v>-2.0743999999999998</v>
      </c>
      <c r="J78" s="9">
        <v>1071.519</v>
      </c>
      <c r="K78" s="9">
        <v>20.439</v>
      </c>
      <c r="L78" s="9">
        <v>-1.9696</v>
      </c>
      <c r="M78" s="9">
        <v>20.533999999999999</v>
      </c>
      <c r="N78" s="9">
        <f t="shared" si="0"/>
        <v>1.4383886899999996</v>
      </c>
      <c r="O78" s="9">
        <f t="shared" si="1"/>
        <v>1.6636232465253521E-2</v>
      </c>
      <c r="P78" s="9">
        <f t="shared" si="2"/>
        <v>7.7065681731257785E-4</v>
      </c>
      <c r="S78" s="7"/>
      <c r="T78" s="7"/>
      <c r="U78" s="7"/>
      <c r="V78" s="7"/>
      <c r="W78" s="7"/>
      <c r="X78" s="7"/>
      <c r="Y78" s="9"/>
    </row>
    <row r="79" spans="1:26" x14ac:dyDescent="0.3">
      <c r="A79" s="3">
        <v>870.96360000000004</v>
      </c>
      <c r="B79" s="5">
        <v>20.254000000000001</v>
      </c>
      <c r="C79" s="5">
        <v>-2.8094999999999999</v>
      </c>
      <c r="D79" s="6">
        <v>870.96360000000004</v>
      </c>
      <c r="E79" s="6">
        <v>21.117000000000001</v>
      </c>
      <c r="F79" s="6">
        <v>-2.2728999999999999</v>
      </c>
      <c r="G79" s="8">
        <v>870.96360000000004</v>
      </c>
      <c r="H79" s="8">
        <v>19.876999999999999</v>
      </c>
      <c r="I79" s="8">
        <v>-2.5516000000000001</v>
      </c>
      <c r="J79" s="9">
        <v>870.96360000000004</v>
      </c>
      <c r="K79" s="9">
        <v>20.459</v>
      </c>
      <c r="L79" s="9">
        <v>-2.4226000000000001</v>
      </c>
      <c r="M79" s="9">
        <v>20.602</v>
      </c>
      <c r="N79" s="9">
        <f t="shared" si="0"/>
        <v>1.0327085599999992</v>
      </c>
      <c r="O79" s="9">
        <f t="shared" si="1"/>
        <v>1.057565394616859E-2</v>
      </c>
      <c r="P79" s="9">
        <f t="shared" si="2"/>
        <v>4.5169342725438153E-4</v>
      </c>
      <c r="S79" s="7"/>
      <c r="T79" s="7"/>
      <c r="U79" s="7"/>
      <c r="V79" s="7"/>
      <c r="W79" s="7"/>
      <c r="X79" s="7"/>
      <c r="Y79" s="9"/>
    </row>
    <row r="80" spans="1:26" x14ac:dyDescent="0.3">
      <c r="A80" s="3">
        <v>707.94579999999996</v>
      </c>
      <c r="B80" s="5">
        <v>20.245000000000001</v>
      </c>
      <c r="C80" s="5">
        <v>-3.4849999999999999</v>
      </c>
      <c r="D80" s="6">
        <v>707.94579999999996</v>
      </c>
      <c r="E80" s="6">
        <v>21.143999999999998</v>
      </c>
      <c r="F80" s="6">
        <v>-2.7955000000000001</v>
      </c>
      <c r="G80" s="8">
        <v>707.94579999999996</v>
      </c>
      <c r="H80" s="8">
        <v>19.905999999999999</v>
      </c>
      <c r="I80" s="8">
        <v>-3.1383999999999999</v>
      </c>
      <c r="J80" s="9">
        <v>707.94579999999996</v>
      </c>
      <c r="K80" s="9">
        <v>20.49</v>
      </c>
      <c r="L80" s="9">
        <v>-2.9794999999999998</v>
      </c>
      <c r="M80" s="9">
        <v>20.704999999999998</v>
      </c>
      <c r="N80" s="9">
        <f t="shared" si="0"/>
        <v>1.283611249999995</v>
      </c>
      <c r="O80" s="9">
        <f t="shared" si="1"/>
        <v>1.2486671325933292E-2</v>
      </c>
      <c r="P80" s="9">
        <f t="shared" si="2"/>
        <v>7.3604467999345514E-4</v>
      </c>
      <c r="S80" s="7"/>
      <c r="T80" s="7"/>
      <c r="U80" s="7"/>
      <c r="V80" s="7"/>
      <c r="W80" s="7"/>
      <c r="X80" s="7"/>
      <c r="Y80" s="9"/>
      <c r="Z80" s="7"/>
    </row>
    <row r="81" spans="1:26" x14ac:dyDescent="0.3">
      <c r="A81" s="3">
        <v>575.43989999999997</v>
      </c>
      <c r="B81" s="5">
        <v>20.593</v>
      </c>
      <c r="C81" s="5">
        <v>-4.0941999999999998</v>
      </c>
      <c r="D81" s="6">
        <v>575.43989999999997</v>
      </c>
      <c r="E81" s="6">
        <v>21.184999999999999</v>
      </c>
      <c r="F81" s="6">
        <v>-3.4378000000000002</v>
      </c>
      <c r="G81" s="8">
        <v>575.43989999999997</v>
      </c>
      <c r="H81" s="8">
        <v>19.951000000000001</v>
      </c>
      <c r="I81" s="8">
        <v>-3.8595000000000002</v>
      </c>
      <c r="J81" s="9">
        <v>575.43989999999997</v>
      </c>
      <c r="K81" s="9">
        <v>20.536000000000001</v>
      </c>
      <c r="L81" s="9">
        <v>-3.6638999999999999</v>
      </c>
      <c r="M81" s="9">
        <v>20.86</v>
      </c>
      <c r="N81" s="9">
        <f t="shared" si="0"/>
        <v>0.78132495999999807</v>
      </c>
      <c r="O81" s="9">
        <f t="shared" si="1"/>
        <v>4.7334536284835129E-3</v>
      </c>
      <c r="P81" s="9">
        <f t="shared" si="2"/>
        <v>4.3296899507597934E-4</v>
      </c>
      <c r="S81" s="7"/>
      <c r="T81" s="7"/>
      <c r="U81" s="7"/>
      <c r="V81" s="7"/>
      <c r="W81" s="7"/>
      <c r="X81" s="7"/>
      <c r="Y81" s="9"/>
    </row>
    <row r="82" spans="1:26" x14ac:dyDescent="0.3">
      <c r="A82" s="3">
        <v>467.73509999999999</v>
      </c>
      <c r="B82" s="5">
        <v>20.651</v>
      </c>
      <c r="C82" s="5">
        <v>-4.9561000000000002</v>
      </c>
      <c r="D82" s="6">
        <v>467.73509999999999</v>
      </c>
      <c r="E82" s="6">
        <v>21.247</v>
      </c>
      <c r="F82" s="6">
        <v>-4.2267000000000001</v>
      </c>
      <c r="G82" s="8">
        <v>467.73509999999999</v>
      </c>
      <c r="H82" s="8">
        <v>20.018999999999998</v>
      </c>
      <c r="I82" s="8">
        <v>-4.7454000000000001</v>
      </c>
      <c r="J82" s="9">
        <v>467.73509999999999</v>
      </c>
      <c r="K82" s="9">
        <v>20.606000000000002</v>
      </c>
      <c r="L82" s="9">
        <v>-4.5042999999999997</v>
      </c>
      <c r="M82" s="9">
        <v>21.093</v>
      </c>
      <c r="N82" s="9">
        <f t="shared" si="0"/>
        <v>0.88724036000000017</v>
      </c>
      <c r="O82" s="9">
        <f t="shared" si="1"/>
        <v>2.9681047795002222E-3</v>
      </c>
      <c r="P82" s="9">
        <f t="shared" si="2"/>
        <v>4.633628108313891E-4</v>
      </c>
      <c r="S82" s="7"/>
      <c r="T82" s="7"/>
      <c r="U82" s="7"/>
      <c r="V82" s="7"/>
      <c r="W82" s="7"/>
      <c r="X82" s="7"/>
      <c r="Y82" s="9"/>
      <c r="Z82" s="7"/>
    </row>
    <row r="83" spans="1:26" x14ac:dyDescent="0.3">
      <c r="A83" s="3">
        <v>380.18939999999998</v>
      </c>
      <c r="B83" s="5">
        <v>20.437000000000001</v>
      </c>
      <c r="C83" s="5">
        <v>-6.1311999999999998</v>
      </c>
      <c r="D83" s="6">
        <v>380.18939999999998</v>
      </c>
      <c r="E83" s="6">
        <v>21.34</v>
      </c>
      <c r="F83" s="6">
        <v>-5.1950000000000003</v>
      </c>
      <c r="G83" s="8">
        <v>380.18939999999998</v>
      </c>
      <c r="H83" s="8">
        <v>20.122</v>
      </c>
      <c r="I83" s="8">
        <v>-5.8327999999999998</v>
      </c>
      <c r="J83" s="9">
        <v>380.18939999999998</v>
      </c>
      <c r="K83" s="9">
        <v>20.712</v>
      </c>
      <c r="L83" s="9">
        <v>-5.5355999999999996</v>
      </c>
      <c r="M83" s="9">
        <v>21.439</v>
      </c>
      <c r="N83" s="9">
        <f t="shared" si="0"/>
        <v>1.6918794399999966</v>
      </c>
      <c r="O83" s="9">
        <f t="shared" si="1"/>
        <v>2.8623031111988445E-3</v>
      </c>
      <c r="P83" s="9">
        <f t="shared" si="2"/>
        <v>9.363282131909439E-4</v>
      </c>
      <c r="S83" s="7"/>
      <c r="T83" s="7"/>
      <c r="U83" s="7"/>
      <c r="V83" s="7"/>
      <c r="W83" s="7"/>
      <c r="X83" s="7"/>
      <c r="Y83" s="9"/>
    </row>
    <row r="84" spans="1:26" x14ac:dyDescent="0.3">
      <c r="A84" s="3">
        <v>309.02949999999998</v>
      </c>
      <c r="B84" s="5">
        <v>21.48</v>
      </c>
      <c r="C84" s="5">
        <v>-7.3220999999999998</v>
      </c>
      <c r="D84" s="6">
        <v>309.02949999999998</v>
      </c>
      <c r="E84" s="6">
        <v>21.481000000000002</v>
      </c>
      <c r="F84" s="6">
        <v>-6.3821000000000003</v>
      </c>
      <c r="G84" s="8">
        <v>309.02949999999998</v>
      </c>
      <c r="H84" s="8">
        <v>20.276</v>
      </c>
      <c r="I84" s="8">
        <v>-7.1660000000000004</v>
      </c>
      <c r="J84" s="9">
        <v>309.02949999999998</v>
      </c>
      <c r="K84" s="9">
        <v>20.872</v>
      </c>
      <c r="L84" s="9">
        <v>-6.7991000000000001</v>
      </c>
      <c r="M84" s="9">
        <v>21.952000000000002</v>
      </c>
      <c r="N84" s="9">
        <f t="shared" si="0"/>
        <v>0.88360099999999908</v>
      </c>
      <c r="O84" s="9">
        <f t="shared" si="1"/>
        <v>4.0005669935973603E-3</v>
      </c>
      <c r="P84" s="9">
        <f t="shared" si="2"/>
        <v>1.3347904544584713E-3</v>
      </c>
      <c r="S84" s="7"/>
      <c r="T84" s="7"/>
      <c r="U84" s="7"/>
      <c r="V84" s="7"/>
      <c r="W84" s="7"/>
      <c r="X84" s="7"/>
      <c r="Y84" s="9"/>
    </row>
    <row r="85" spans="1:26" x14ac:dyDescent="0.3">
      <c r="A85" s="3">
        <v>251.18860000000001</v>
      </c>
      <c r="B85" s="5">
        <v>21.481999999999999</v>
      </c>
      <c r="C85" s="5">
        <v>-8.8952000000000009</v>
      </c>
      <c r="D85" s="6">
        <v>251.18860000000001</v>
      </c>
      <c r="E85" s="6">
        <v>21.693999999999999</v>
      </c>
      <c r="F85" s="6">
        <v>-7.8346</v>
      </c>
      <c r="G85" s="8">
        <v>251.18860000000001</v>
      </c>
      <c r="H85" s="8">
        <v>20.51</v>
      </c>
      <c r="I85" s="8">
        <v>-8.7977000000000007</v>
      </c>
      <c r="J85" s="9">
        <v>251.18860000000001</v>
      </c>
      <c r="K85" s="9">
        <v>21.113</v>
      </c>
      <c r="L85" s="9">
        <v>-8.3440999999999992</v>
      </c>
      <c r="M85" s="9">
        <v>22.702000000000002</v>
      </c>
      <c r="N85" s="9">
        <f t="shared" si="0"/>
        <v>1.1698163600000018</v>
      </c>
      <c r="O85" s="9">
        <f t="shared" si="1"/>
        <v>2.3687763411131798E-3</v>
      </c>
      <c r="P85" s="9">
        <f t="shared" si="2"/>
        <v>8.5348644221889375E-4</v>
      </c>
      <c r="S85" s="7"/>
      <c r="T85" s="7"/>
      <c r="U85" s="7"/>
      <c r="V85" s="7"/>
      <c r="W85" s="7"/>
      <c r="X85" s="7"/>
      <c r="Y85" s="9"/>
    </row>
    <row r="86" spans="1:26" x14ac:dyDescent="0.3">
      <c r="A86" s="3">
        <v>204.1738</v>
      </c>
      <c r="B86" s="5">
        <v>21.847999999999999</v>
      </c>
      <c r="C86" s="5">
        <v>-10.766999999999999</v>
      </c>
      <c r="D86" s="6">
        <v>204.1738</v>
      </c>
      <c r="E86" s="6">
        <v>22.013999999999999</v>
      </c>
      <c r="F86" s="6">
        <v>-9.6071000000000009</v>
      </c>
      <c r="G86" s="8">
        <v>204.1738</v>
      </c>
      <c r="H86" s="8">
        <v>20.861999999999998</v>
      </c>
      <c r="I86" s="8">
        <v>-10.79</v>
      </c>
      <c r="J86" s="9">
        <v>204.1738</v>
      </c>
      <c r="K86" s="9">
        <v>21.475999999999999</v>
      </c>
      <c r="L86" s="9">
        <v>-10.227</v>
      </c>
      <c r="M86" s="9">
        <v>23.786000000000001</v>
      </c>
      <c r="N86" s="9">
        <f t="shared" si="0"/>
        <v>1.3729240099999969</v>
      </c>
      <c r="O86" s="9">
        <f t="shared" si="1"/>
        <v>2.2383317028895886E-3</v>
      </c>
      <c r="P86" s="9">
        <f t="shared" si="2"/>
        <v>7.5994400983700884E-4</v>
      </c>
      <c r="S86" s="7"/>
      <c r="T86" s="7"/>
      <c r="U86" s="7"/>
      <c r="V86" s="7"/>
      <c r="W86" s="7"/>
      <c r="X86" s="7"/>
      <c r="Y86" s="9"/>
    </row>
    <row r="87" spans="1:26" x14ac:dyDescent="0.3">
      <c r="A87" s="3">
        <v>165.95869999999999</v>
      </c>
      <c r="B87" s="5">
        <v>22.949000000000002</v>
      </c>
      <c r="C87" s="5">
        <v>-12.930999999999999</v>
      </c>
      <c r="D87" s="6">
        <v>165.95869999999999</v>
      </c>
      <c r="E87" s="6">
        <v>22.494</v>
      </c>
      <c r="F87" s="6">
        <v>-11.760999999999999</v>
      </c>
      <c r="G87" s="8">
        <v>165.95869999999999</v>
      </c>
      <c r="H87" s="8">
        <v>21.39</v>
      </c>
      <c r="I87" s="8">
        <v>-13.211</v>
      </c>
      <c r="J87" s="9">
        <v>165.95869999999999</v>
      </c>
      <c r="K87" s="9">
        <v>22.018999999999998</v>
      </c>
      <c r="L87" s="9">
        <v>-12.512</v>
      </c>
      <c r="M87" s="9">
        <v>25.326000000000001</v>
      </c>
      <c r="N87" s="9">
        <f t="shared" si="0"/>
        <v>1.5759250000000016</v>
      </c>
      <c r="O87" s="9">
        <f t="shared" si="1"/>
        <v>5.7613591535319621E-3</v>
      </c>
      <c r="P87" s="9">
        <f t="shared" si="2"/>
        <v>1.6222059427333992E-3</v>
      </c>
      <c r="S87" s="7"/>
      <c r="T87" s="7"/>
      <c r="U87" s="7"/>
      <c r="V87" s="7"/>
      <c r="W87" s="7"/>
      <c r="X87" s="7"/>
      <c r="Y87" s="9"/>
    </row>
    <row r="88" spans="1:26" x14ac:dyDescent="0.3">
      <c r="A88" s="3">
        <v>134.8963</v>
      </c>
      <c r="B88" s="5">
        <v>24.21</v>
      </c>
      <c r="C88" s="5">
        <v>-15.510999999999999</v>
      </c>
      <c r="D88" s="6">
        <v>134.8963</v>
      </c>
      <c r="E88" s="6">
        <v>23.212</v>
      </c>
      <c r="F88" s="6">
        <v>-14.362</v>
      </c>
      <c r="G88" s="8">
        <v>134.8963</v>
      </c>
      <c r="H88" s="8">
        <v>22.178999999999998</v>
      </c>
      <c r="I88" s="8">
        <v>-16.138000000000002</v>
      </c>
      <c r="J88" s="9">
        <v>134.8963</v>
      </c>
      <c r="K88" s="9">
        <v>22.83</v>
      </c>
      <c r="L88" s="9">
        <v>-15.263999999999999</v>
      </c>
      <c r="M88" s="9">
        <v>27.463000000000001</v>
      </c>
      <c r="N88" s="9">
        <f t="shared" si="0"/>
        <v>2.3162050000000001</v>
      </c>
      <c r="O88" s="9">
        <f t="shared" si="1"/>
        <v>9.8951432553598794E-3</v>
      </c>
      <c r="P88" s="9">
        <f t="shared" si="2"/>
        <v>2.6059568533060582E-3</v>
      </c>
      <c r="S88" s="7"/>
      <c r="T88" s="7"/>
      <c r="U88" s="7"/>
      <c r="V88" s="7"/>
      <c r="W88" s="7"/>
      <c r="X88" s="7"/>
      <c r="Y88" s="9"/>
    </row>
    <row r="89" spans="1:26" x14ac:dyDescent="0.3">
      <c r="A89" s="3">
        <v>109.6478</v>
      </c>
      <c r="B89" s="5">
        <v>25.137</v>
      </c>
      <c r="C89" s="5">
        <v>-18.652999999999999</v>
      </c>
      <c r="D89" s="6">
        <v>109.6478</v>
      </c>
      <c r="E89" s="6">
        <v>24.277999999999999</v>
      </c>
      <c r="F89" s="6">
        <v>-17.472999999999999</v>
      </c>
      <c r="G89" s="8">
        <v>109.6478</v>
      </c>
      <c r="H89" s="8">
        <v>23.353999999999999</v>
      </c>
      <c r="I89" s="8">
        <v>-19.643000000000001</v>
      </c>
      <c r="J89" s="9">
        <v>109.6478</v>
      </c>
      <c r="K89" s="9">
        <v>24.033000000000001</v>
      </c>
      <c r="L89" s="9">
        <v>-18.542999999999999</v>
      </c>
      <c r="M89" s="9">
        <v>30.355</v>
      </c>
      <c r="N89" s="9">
        <f t="shared" si="0"/>
        <v>2.1302810000000023</v>
      </c>
      <c r="O89" s="9">
        <f t="shared" si="1"/>
        <v>8.3689362150278987E-3</v>
      </c>
      <c r="P89" s="9">
        <f t="shared" si="2"/>
        <v>1.3358787477963339E-3</v>
      </c>
      <c r="S89" s="7"/>
      <c r="T89" s="7"/>
      <c r="U89" s="7"/>
      <c r="V89" s="7"/>
      <c r="W89" s="7"/>
      <c r="X89" s="7"/>
      <c r="Y89" s="9"/>
    </row>
    <row r="90" spans="1:26" x14ac:dyDescent="0.3">
      <c r="A90" s="3">
        <v>89.12509</v>
      </c>
      <c r="B90" s="5">
        <v>27.486999999999998</v>
      </c>
      <c r="C90" s="5">
        <v>-22.456</v>
      </c>
      <c r="D90" s="6">
        <v>89.12509</v>
      </c>
      <c r="E90" s="6">
        <v>25.847999999999999</v>
      </c>
      <c r="F90" s="6">
        <v>-21.140999999999998</v>
      </c>
      <c r="G90" s="8">
        <v>89.12509</v>
      </c>
      <c r="H90" s="8">
        <v>25.084</v>
      </c>
      <c r="I90" s="8">
        <v>-23.783000000000001</v>
      </c>
      <c r="J90" s="9">
        <v>89.12509</v>
      </c>
      <c r="K90" s="9">
        <v>25.795999999999999</v>
      </c>
      <c r="L90" s="9">
        <v>-22.388000000000002</v>
      </c>
      <c r="M90" s="9">
        <v>34.155999999999999</v>
      </c>
      <c r="N90" s="9">
        <f t="shared" si="0"/>
        <v>4.4155460000000009</v>
      </c>
      <c r="O90" s="9">
        <f t="shared" si="1"/>
        <v>1.229049060102776E-2</v>
      </c>
      <c r="P90" s="9">
        <f t="shared" si="2"/>
        <v>2.4549692516087998E-3</v>
      </c>
      <c r="S90" s="7"/>
      <c r="T90" s="7"/>
      <c r="U90" s="7"/>
      <c r="V90" s="7"/>
      <c r="W90" s="7"/>
      <c r="X90" s="7"/>
      <c r="Y90" s="9"/>
    </row>
    <row r="91" spans="1:26" x14ac:dyDescent="0.3">
      <c r="A91" s="3">
        <v>72.443600000000004</v>
      </c>
      <c r="B91" s="5">
        <v>29.984999999999999</v>
      </c>
      <c r="C91" s="5">
        <v>-26.021999999999998</v>
      </c>
      <c r="D91" s="6">
        <v>72.443600000000004</v>
      </c>
      <c r="E91" s="6">
        <v>28.128</v>
      </c>
      <c r="F91" s="6">
        <v>-25.373999999999999</v>
      </c>
      <c r="G91" s="8">
        <v>72.443600000000004</v>
      </c>
      <c r="H91" s="8">
        <v>27.602</v>
      </c>
      <c r="I91" s="8">
        <v>-28.573</v>
      </c>
      <c r="J91" s="9">
        <v>72.443600000000004</v>
      </c>
      <c r="K91" s="9">
        <v>28.344000000000001</v>
      </c>
      <c r="L91" s="9">
        <v>-26.788</v>
      </c>
      <c r="M91" s="9">
        <v>38.999000000000002</v>
      </c>
      <c r="N91" s="9">
        <f t="shared" si="0"/>
        <v>3.8683529999999973</v>
      </c>
      <c r="O91" s="9">
        <f t="shared" si="1"/>
        <v>1.5424549829528615E-2</v>
      </c>
      <c r="P91" s="9">
        <f t="shared" si="2"/>
        <v>2.1562667178477253E-3</v>
      </c>
      <c r="S91" s="7"/>
      <c r="T91" s="7"/>
      <c r="U91" s="7"/>
      <c r="V91" s="7"/>
      <c r="W91" s="7"/>
      <c r="X91" s="7"/>
      <c r="Y91" s="9"/>
    </row>
    <row r="92" spans="1:26" x14ac:dyDescent="0.3">
      <c r="A92" s="3">
        <v>58.884369999999997</v>
      </c>
      <c r="B92" s="5">
        <v>33.832000000000001</v>
      </c>
      <c r="C92" s="5">
        <v>-30.26</v>
      </c>
      <c r="D92" s="6">
        <v>58.884369999999997</v>
      </c>
      <c r="E92" s="6">
        <v>31.375</v>
      </c>
      <c r="F92" s="6">
        <v>-30.106000000000002</v>
      </c>
      <c r="G92" s="8">
        <v>58.884369999999997</v>
      </c>
      <c r="H92" s="8">
        <v>31.195</v>
      </c>
      <c r="I92" s="8">
        <v>-33.948999999999998</v>
      </c>
      <c r="J92" s="9">
        <v>58.884369999999997</v>
      </c>
      <c r="K92" s="9">
        <v>31.943999999999999</v>
      </c>
      <c r="L92" s="9">
        <v>-31.641999999999999</v>
      </c>
      <c r="M92" s="9">
        <v>44.963000000000001</v>
      </c>
      <c r="N92" s="9">
        <f t="shared" si="0"/>
        <v>6.060565000000004</v>
      </c>
      <c r="O92" s="9">
        <f t="shared" si="1"/>
        <v>1.8953436875683995E-2</v>
      </c>
      <c r="P92" s="9">
        <f t="shared" si="2"/>
        <v>2.7079404480125574E-3</v>
      </c>
      <c r="S92" s="7"/>
      <c r="T92" s="7"/>
      <c r="U92" s="7"/>
      <c r="V92" s="7"/>
      <c r="W92" s="7"/>
      <c r="X92" s="7"/>
      <c r="Y92" s="9"/>
    </row>
    <row r="93" spans="1:26" x14ac:dyDescent="0.3">
      <c r="A93" s="3">
        <v>47.863010000000003</v>
      </c>
      <c r="B93" s="5">
        <v>38.53</v>
      </c>
      <c r="C93" s="5">
        <v>-34.652999999999999</v>
      </c>
      <c r="D93" s="6">
        <v>47.863010000000003</v>
      </c>
      <c r="E93" s="6">
        <v>35.872</v>
      </c>
      <c r="F93" s="6">
        <v>-35.143000000000001</v>
      </c>
      <c r="G93" s="8">
        <v>47.863010000000003</v>
      </c>
      <c r="H93" s="8">
        <v>36.188000000000002</v>
      </c>
      <c r="I93" s="8">
        <v>-39.707999999999998</v>
      </c>
      <c r="J93" s="9">
        <v>47.863010000000003</v>
      </c>
      <c r="K93" s="9">
        <v>36.878999999999998</v>
      </c>
      <c r="L93" s="9">
        <v>-36.713999999999999</v>
      </c>
      <c r="M93" s="9">
        <v>52.037999999999997</v>
      </c>
      <c r="N93" s="9">
        <f t="shared" si="0"/>
        <v>7.3050640000000087</v>
      </c>
      <c r="O93" s="9">
        <f t="shared" si="1"/>
        <v>2.0394756214530158E-2</v>
      </c>
      <c r="P93" s="9">
        <f t="shared" si="2"/>
        <v>2.5751763399288882E-3</v>
      </c>
      <c r="S93" s="7"/>
      <c r="T93" s="7"/>
      <c r="U93" s="7"/>
      <c r="V93" s="7"/>
      <c r="W93" s="7"/>
      <c r="X93" s="7"/>
      <c r="Y93" s="9"/>
    </row>
    <row r="94" spans="1:26" x14ac:dyDescent="0.3">
      <c r="A94" s="3">
        <v>38.904510000000002</v>
      </c>
      <c r="B94" s="5">
        <v>45.313000000000002</v>
      </c>
      <c r="C94" s="5">
        <v>-38.786000000000001</v>
      </c>
      <c r="D94" s="6">
        <v>38.904510000000002</v>
      </c>
      <c r="E94" s="6">
        <v>41.865000000000002</v>
      </c>
      <c r="F94" s="6">
        <v>-40.128999999999998</v>
      </c>
      <c r="G94" s="8">
        <v>38.904510000000002</v>
      </c>
      <c r="H94" s="8">
        <v>42.875</v>
      </c>
      <c r="I94" s="8">
        <v>-45.46</v>
      </c>
      <c r="J94" s="9">
        <v>38.904510000000002</v>
      </c>
      <c r="K94" s="9">
        <v>43.365000000000002</v>
      </c>
      <c r="L94" s="9">
        <v>-41.585999999999999</v>
      </c>
      <c r="M94" s="9">
        <v>60.082000000000001</v>
      </c>
      <c r="N94" s="9">
        <f t="shared" si="0"/>
        <v>13.692352999999994</v>
      </c>
      <c r="O94" s="9">
        <f t="shared" si="1"/>
        <v>2.478668626933294E-2</v>
      </c>
      <c r="P94" s="9">
        <f t="shared" si="2"/>
        <v>3.2229823498838329E-3</v>
      </c>
      <c r="S94" s="7"/>
      <c r="T94" s="7"/>
      <c r="U94" s="7"/>
      <c r="V94" s="7"/>
      <c r="W94" s="7"/>
      <c r="X94" s="7"/>
      <c r="Y94" s="9"/>
    </row>
    <row r="95" spans="1:26" x14ac:dyDescent="0.3">
      <c r="A95" s="3">
        <v>31.622779999999999</v>
      </c>
      <c r="B95" s="5">
        <v>51.319000000000003</v>
      </c>
      <c r="C95" s="5">
        <v>-42.838999999999999</v>
      </c>
      <c r="D95" s="6">
        <v>31.622779999999999</v>
      </c>
      <c r="E95" s="6">
        <v>49.46</v>
      </c>
      <c r="F95" s="6">
        <v>-44.527000000000001</v>
      </c>
      <c r="G95" s="8">
        <v>31.622779999999999</v>
      </c>
      <c r="H95" s="8">
        <v>51.398000000000003</v>
      </c>
      <c r="I95" s="8">
        <v>-50.61</v>
      </c>
      <c r="J95" s="9">
        <v>31.622779999999999</v>
      </c>
      <c r="K95" s="9">
        <v>51.433999999999997</v>
      </c>
      <c r="L95" s="9">
        <v>-45.68</v>
      </c>
      <c r="M95" s="9">
        <v>68.790000000000006</v>
      </c>
      <c r="N95" s="9">
        <f t="shared" si="0"/>
        <v>6.3052250000000143</v>
      </c>
      <c r="O95" s="9">
        <f t="shared" si="1"/>
        <v>2.3578960706729064E-2</v>
      </c>
      <c r="P95" s="9">
        <f t="shared" si="2"/>
        <v>1.7084326106037405E-3</v>
      </c>
      <c r="S95" s="7"/>
      <c r="T95" s="7"/>
      <c r="U95" s="7"/>
      <c r="V95" s="7"/>
      <c r="W95" s="7"/>
      <c r="X95" s="7"/>
      <c r="Y95" s="9"/>
    </row>
    <row r="96" spans="1:26" x14ac:dyDescent="0.3">
      <c r="A96" s="3">
        <v>25.703959999999999</v>
      </c>
      <c r="B96" s="5">
        <v>58.371000000000002</v>
      </c>
      <c r="C96" s="5">
        <v>-45.216999999999999</v>
      </c>
      <c r="D96" s="6">
        <v>25.703959999999999</v>
      </c>
      <c r="E96" s="6">
        <v>58.485999999999997</v>
      </c>
      <c r="F96" s="6">
        <v>-47.698</v>
      </c>
      <c r="G96" s="8">
        <v>25.703959999999999</v>
      </c>
      <c r="H96" s="8">
        <v>61.601999999999997</v>
      </c>
      <c r="I96" s="8">
        <v>-54.430999999999997</v>
      </c>
      <c r="J96" s="9">
        <v>25.703959999999999</v>
      </c>
      <c r="K96" s="9">
        <v>60.817</v>
      </c>
      <c r="L96" s="9">
        <v>-48.356000000000002</v>
      </c>
      <c r="M96" s="9">
        <v>77.697999999999993</v>
      </c>
      <c r="N96" s="9">
        <f t="shared" si="0"/>
        <v>6.1685860000000066</v>
      </c>
      <c r="O96" s="9">
        <f t="shared" si="1"/>
        <v>3.1406182892523594E-2</v>
      </c>
      <c r="P96" s="9">
        <f t="shared" si="2"/>
        <v>2.6231920122348324E-3</v>
      </c>
      <c r="S96" s="7"/>
      <c r="T96" s="7"/>
      <c r="U96" s="7"/>
      <c r="V96" s="7"/>
      <c r="W96" s="7"/>
      <c r="X96" s="7"/>
      <c r="Y96" s="9"/>
    </row>
    <row r="97" spans="1:25" x14ac:dyDescent="0.3">
      <c r="A97" s="3">
        <v>20.892959999999999</v>
      </c>
      <c r="B97" s="5">
        <v>67.537999999999997</v>
      </c>
      <c r="C97" s="5">
        <v>-46.51</v>
      </c>
      <c r="D97" s="6">
        <v>20.892959999999999</v>
      </c>
      <c r="E97" s="6">
        <v>68.435000000000002</v>
      </c>
      <c r="F97" s="6">
        <v>-49.078000000000003</v>
      </c>
      <c r="G97" s="8">
        <v>20.892959999999999</v>
      </c>
      <c r="H97" s="8">
        <v>72.944000000000003</v>
      </c>
      <c r="I97" s="8">
        <v>-56.253</v>
      </c>
      <c r="J97" s="9">
        <v>20.892959999999999</v>
      </c>
      <c r="K97" s="9">
        <v>70.906000000000006</v>
      </c>
      <c r="L97" s="9">
        <v>-49.116</v>
      </c>
      <c r="M97" s="9">
        <v>86.256</v>
      </c>
      <c r="N97" s="9">
        <f t="shared" si="0"/>
        <v>7.3992330000000353</v>
      </c>
      <c r="O97" s="9">
        <f t="shared" si="1"/>
        <v>3.5490655569599266E-2</v>
      </c>
      <c r="P97" s="9">
        <f t="shared" si="2"/>
        <v>2.4374404456678415E-3</v>
      </c>
      <c r="S97" s="7"/>
      <c r="T97" s="7"/>
      <c r="U97" s="7"/>
      <c r="V97" s="7"/>
      <c r="W97" s="7"/>
      <c r="X97" s="7"/>
      <c r="Y97" s="9"/>
    </row>
    <row r="98" spans="1:25" x14ac:dyDescent="0.3">
      <c r="A98" s="3">
        <v>16.98244</v>
      </c>
      <c r="B98" s="5">
        <v>78.778999999999996</v>
      </c>
      <c r="C98" s="5">
        <v>-44.927999999999997</v>
      </c>
      <c r="D98" s="6">
        <v>16.98244</v>
      </c>
      <c r="E98" s="6">
        <v>78.528999999999996</v>
      </c>
      <c r="F98" s="6">
        <v>-48.393000000000001</v>
      </c>
      <c r="G98" s="8">
        <v>16.98244</v>
      </c>
      <c r="H98" s="8">
        <v>84.554000000000002</v>
      </c>
      <c r="I98" s="8">
        <v>-55.716000000000001</v>
      </c>
      <c r="J98" s="9">
        <v>16.98244</v>
      </c>
      <c r="K98" s="9">
        <v>80.88</v>
      </c>
      <c r="L98" s="9">
        <v>-47.808</v>
      </c>
      <c r="M98" s="9">
        <v>93.953000000000003</v>
      </c>
      <c r="N98" s="9">
        <f t="shared" si="0"/>
        <v>12.068725000000024</v>
      </c>
      <c r="O98" s="9">
        <f t="shared" si="1"/>
        <v>4.2155395932293192E-2</v>
      </c>
      <c r="P98" s="9">
        <f t="shared" si="2"/>
        <v>1.4397125763413083E-3</v>
      </c>
      <c r="S98" s="7"/>
      <c r="T98" s="7"/>
      <c r="U98" s="7"/>
      <c r="V98" s="7"/>
      <c r="W98" s="7"/>
      <c r="X98" s="7"/>
      <c r="Y98" s="9"/>
    </row>
    <row r="99" spans="1:25" x14ac:dyDescent="0.3">
      <c r="A99" s="3">
        <v>13.803839999999999</v>
      </c>
      <c r="B99" s="5">
        <v>87</v>
      </c>
      <c r="C99" s="5">
        <v>-44.290999999999997</v>
      </c>
      <c r="D99" s="6">
        <v>13.803839999999999</v>
      </c>
      <c r="E99" s="6">
        <v>87.944999999999993</v>
      </c>
      <c r="F99" s="6">
        <v>-45.780999999999999</v>
      </c>
      <c r="G99" s="8">
        <v>13.803839999999999</v>
      </c>
      <c r="H99" s="8">
        <v>95.478999999999999</v>
      </c>
      <c r="I99" s="8">
        <v>-52.930999999999997</v>
      </c>
      <c r="J99" s="9">
        <v>13.803839999999999</v>
      </c>
      <c r="K99" s="9">
        <v>89.956000000000003</v>
      </c>
      <c r="L99" s="9">
        <v>-44.691000000000003</v>
      </c>
      <c r="M99" s="9">
        <v>100.45</v>
      </c>
      <c r="N99" s="9">
        <f t="shared" si="0"/>
        <v>3.113124999999993</v>
      </c>
      <c r="O99" s="9">
        <f t="shared" si="1"/>
        <v>3.4530786934516167E-2</v>
      </c>
      <c r="P99" s="9">
        <f t="shared" si="2"/>
        <v>8.8191217865725804E-4</v>
      </c>
      <c r="S99" s="7"/>
      <c r="T99" s="7"/>
      <c r="U99" s="7"/>
      <c r="V99" s="7"/>
      <c r="W99" s="7"/>
      <c r="X99" s="7"/>
      <c r="Y99" s="9"/>
    </row>
    <row r="100" spans="1:25" x14ac:dyDescent="0.3">
      <c r="A100" s="3">
        <v>11.220179999999999</v>
      </c>
      <c r="B100" s="5">
        <v>94.152000000000001</v>
      </c>
      <c r="C100" s="5">
        <v>-40.619999999999997</v>
      </c>
      <c r="D100" s="6">
        <v>11.220179999999999</v>
      </c>
      <c r="E100" s="6">
        <v>96.064999999999998</v>
      </c>
      <c r="F100" s="6">
        <v>-41.728999999999999</v>
      </c>
      <c r="G100" s="8">
        <v>11.220179999999999</v>
      </c>
      <c r="H100" s="8">
        <v>104.97</v>
      </c>
      <c r="I100" s="8">
        <v>-48.421999999999997</v>
      </c>
      <c r="J100" s="9">
        <v>11.220179999999999</v>
      </c>
      <c r="K100" s="9">
        <v>97.611000000000004</v>
      </c>
      <c r="L100" s="9">
        <v>-40.323999999999998</v>
      </c>
      <c r="M100" s="9">
        <v>105.61</v>
      </c>
      <c r="N100" s="9">
        <f t="shared" si="0"/>
        <v>4.8894499999999912</v>
      </c>
      <c r="O100" s="9">
        <f t="shared" si="1"/>
        <v>3.6582255344547163E-2</v>
      </c>
      <c r="P100" s="9">
        <f t="shared" si="2"/>
        <v>1.0805424202943788E-3</v>
      </c>
      <c r="S100" s="7"/>
      <c r="T100" s="7"/>
      <c r="U100" s="7"/>
      <c r="V100" s="7"/>
      <c r="W100" s="7"/>
      <c r="X100" s="7"/>
      <c r="Y100" s="9"/>
    </row>
    <row r="101" spans="1:25" x14ac:dyDescent="0.3">
      <c r="A101" s="3">
        <v>9.1201080000000001</v>
      </c>
      <c r="B101" s="5">
        <v>98.513999999999996</v>
      </c>
      <c r="C101" s="5">
        <v>-35.606999999999999</v>
      </c>
      <c r="D101" s="6">
        <v>9.1201080000000001</v>
      </c>
      <c r="E101" s="6">
        <v>102.61</v>
      </c>
      <c r="F101" s="6">
        <v>-36.877000000000002</v>
      </c>
      <c r="G101" s="8">
        <v>9.1201080000000001</v>
      </c>
      <c r="H101" s="8">
        <v>112.67</v>
      </c>
      <c r="I101" s="8">
        <v>-42.917000000000002</v>
      </c>
      <c r="J101" s="9">
        <v>9.1201080000000001</v>
      </c>
      <c r="K101" s="9">
        <v>103.67</v>
      </c>
      <c r="L101" s="9">
        <v>-35.347000000000001</v>
      </c>
      <c r="M101" s="9">
        <v>109.53</v>
      </c>
      <c r="N101" s="9">
        <f t="shared" si="0"/>
        <v>18.390116000000038</v>
      </c>
      <c r="O101" s="9">
        <f t="shared" si="1"/>
        <v>4.479761581191842E-2</v>
      </c>
      <c r="P101" s="9">
        <f t="shared" si="2"/>
        <v>2.2215724034171042E-3</v>
      </c>
      <c r="S101" s="7"/>
      <c r="T101" s="7"/>
      <c r="U101" s="7"/>
      <c r="V101" s="7"/>
      <c r="W101" s="7"/>
      <c r="X101" s="7"/>
      <c r="Y101" s="9"/>
    </row>
    <row r="102" spans="1:25" x14ac:dyDescent="0.3">
      <c r="A102" s="3">
        <v>7.4131020000000003</v>
      </c>
      <c r="B102" s="5">
        <v>105.61</v>
      </c>
      <c r="C102" s="5">
        <v>-31.646999999999998</v>
      </c>
      <c r="D102" s="6">
        <v>7.4131020000000003</v>
      </c>
      <c r="E102" s="6">
        <v>107.59</v>
      </c>
      <c r="F102" s="6">
        <v>-31.806999999999999</v>
      </c>
      <c r="G102" s="8">
        <v>7.4131020000000003</v>
      </c>
      <c r="H102" s="8">
        <v>118.57</v>
      </c>
      <c r="I102" s="8">
        <v>-37.100999999999999</v>
      </c>
      <c r="J102" s="9">
        <v>7.4131020000000003</v>
      </c>
      <c r="K102" s="9">
        <v>108.22</v>
      </c>
      <c r="L102" s="9">
        <v>-30.300999999999998</v>
      </c>
      <c r="M102" s="9">
        <v>112.38</v>
      </c>
      <c r="N102" s="9">
        <f t="shared" si="0"/>
        <v>3.9460000000000157</v>
      </c>
      <c r="O102" s="9">
        <f t="shared" si="1"/>
        <v>3.3557253690880251E-2</v>
      </c>
      <c r="P102" s="9">
        <f t="shared" si="2"/>
        <v>6.8281930891076663E-4</v>
      </c>
      <c r="S102" s="7"/>
      <c r="T102" s="7"/>
      <c r="U102" s="7"/>
      <c r="V102" s="7"/>
      <c r="W102" s="7"/>
      <c r="X102" s="7"/>
      <c r="Y102" s="9"/>
    </row>
    <row r="103" spans="1:25" x14ac:dyDescent="0.3">
      <c r="A103" s="3">
        <v>6.0255960000000002</v>
      </c>
      <c r="B103" s="5">
        <v>107.45</v>
      </c>
      <c r="C103" s="5">
        <v>-27.227</v>
      </c>
      <c r="D103" s="6">
        <v>6.0255960000000002</v>
      </c>
      <c r="E103" s="6">
        <v>111.23</v>
      </c>
      <c r="F103" s="6">
        <v>-26.942</v>
      </c>
      <c r="G103" s="8">
        <v>6.0255960000000002</v>
      </c>
      <c r="H103" s="8">
        <v>122.9</v>
      </c>
      <c r="I103" s="8">
        <v>-31.478000000000002</v>
      </c>
      <c r="J103" s="9">
        <v>6.0255960000000002</v>
      </c>
      <c r="K103" s="9">
        <v>111.5</v>
      </c>
      <c r="L103" s="9">
        <v>-25.552</v>
      </c>
      <c r="M103" s="9">
        <v>114.39</v>
      </c>
      <c r="N103" s="9">
        <f t="shared" si="0"/>
        <v>14.369625000000008</v>
      </c>
      <c r="O103" s="9">
        <f t="shared" si="1"/>
        <v>3.4041108111323062E-2</v>
      </c>
      <c r="P103" s="9">
        <f t="shared" si="2"/>
        <v>1.4679325873104313E-3</v>
      </c>
      <c r="S103" s="7"/>
      <c r="T103" s="7"/>
      <c r="U103" s="7"/>
      <c r="V103" s="7"/>
      <c r="W103" s="7"/>
      <c r="X103" s="7"/>
      <c r="Y103" s="9"/>
    </row>
    <row r="104" spans="1:25" x14ac:dyDescent="0.3">
      <c r="A104" s="3">
        <v>4.8977880000000003</v>
      </c>
      <c r="B104" s="5">
        <v>112.37</v>
      </c>
      <c r="C104" s="5">
        <v>-23.402000000000001</v>
      </c>
      <c r="D104" s="6">
        <v>4.8977880000000003</v>
      </c>
      <c r="E104" s="6">
        <v>113.81</v>
      </c>
      <c r="F104" s="6">
        <v>-22.526</v>
      </c>
      <c r="G104" s="8">
        <v>4.8977880000000003</v>
      </c>
      <c r="H104" s="8">
        <v>125.97</v>
      </c>
      <c r="I104" s="8">
        <v>-26.349</v>
      </c>
      <c r="J104" s="9">
        <v>4.8977880000000003</v>
      </c>
      <c r="K104" s="9">
        <v>113.82</v>
      </c>
      <c r="L104" s="9">
        <v>-21.295999999999999</v>
      </c>
      <c r="M104" s="9">
        <v>115.79</v>
      </c>
      <c r="N104" s="9">
        <f t="shared" si="0"/>
        <v>2.8409759999999959</v>
      </c>
      <c r="O104" s="9">
        <f t="shared" si="1"/>
        <v>2.4165110358020568E-2</v>
      </c>
      <c r="P104" s="9">
        <f t="shared" si="2"/>
        <v>4.8758102257720156E-4</v>
      </c>
      <c r="S104" s="7"/>
      <c r="T104" s="7"/>
      <c r="U104" s="7"/>
      <c r="V104" s="7"/>
      <c r="W104" s="7"/>
      <c r="X104" s="7"/>
      <c r="Y104" s="9"/>
    </row>
    <row r="105" spans="1:25" x14ac:dyDescent="0.3">
      <c r="A105" s="3">
        <v>3.9810720000000002</v>
      </c>
      <c r="B105" s="5">
        <v>114.41</v>
      </c>
      <c r="C105" s="5">
        <v>-19.553999999999998</v>
      </c>
      <c r="D105" s="6">
        <v>3.9810720000000002</v>
      </c>
      <c r="E105" s="6">
        <v>115.6</v>
      </c>
      <c r="F105" s="6">
        <v>-18.661999999999999</v>
      </c>
      <c r="G105" s="8">
        <v>3.9810720000000002</v>
      </c>
      <c r="H105" s="8">
        <v>128.1</v>
      </c>
      <c r="I105" s="8">
        <v>-21.847000000000001</v>
      </c>
      <c r="J105" s="9">
        <v>3.9810720000000002</v>
      </c>
      <c r="K105" s="9">
        <v>115.41</v>
      </c>
      <c r="L105" s="9">
        <v>-17.605</v>
      </c>
      <c r="M105" s="9">
        <v>116.74</v>
      </c>
      <c r="N105" s="9">
        <f t="shared" si="0"/>
        <v>2.2117639999999934</v>
      </c>
      <c r="O105" s="9">
        <f t="shared" si="1"/>
        <v>2.2437132806377803E-2</v>
      </c>
      <c r="P105" s="9">
        <f t="shared" si="2"/>
        <v>3.5207709419944963E-4</v>
      </c>
      <c r="S105" s="7"/>
      <c r="T105" s="7"/>
      <c r="U105" s="7"/>
      <c r="V105" s="7"/>
      <c r="W105" s="7"/>
      <c r="X105" s="7"/>
      <c r="Y105" s="9"/>
    </row>
    <row r="106" spans="1:25" x14ac:dyDescent="0.3">
      <c r="A106" s="3">
        <v>3.2359369999999998</v>
      </c>
      <c r="B106" s="5">
        <v>118.23</v>
      </c>
      <c r="C106" s="5">
        <v>-16.164999999999999</v>
      </c>
      <c r="D106" s="6">
        <v>3.2359369999999998</v>
      </c>
      <c r="E106" s="6">
        <v>116.82</v>
      </c>
      <c r="F106" s="6">
        <v>-15.365</v>
      </c>
      <c r="G106" s="8">
        <v>3.2359369999999998</v>
      </c>
      <c r="H106" s="8">
        <v>129.56</v>
      </c>
      <c r="I106" s="8">
        <v>-17.997</v>
      </c>
      <c r="J106" s="9">
        <v>3.2359369999999998</v>
      </c>
      <c r="K106" s="9">
        <v>116.49</v>
      </c>
      <c r="L106" s="9">
        <v>-14.473000000000001</v>
      </c>
      <c r="M106" s="9">
        <v>117.39</v>
      </c>
      <c r="N106" s="9">
        <f t="shared" si="0"/>
        <v>2.6281000000000287</v>
      </c>
      <c r="O106" s="9">
        <f t="shared" si="1"/>
        <v>1.800964261919839E-2</v>
      </c>
      <c r="P106" s="9">
        <f t="shared" si="2"/>
        <v>4.2748372228866354E-4</v>
      </c>
      <c r="S106" s="7"/>
      <c r="T106" s="7"/>
      <c r="U106" s="7"/>
      <c r="V106" s="7"/>
      <c r="W106" s="7"/>
      <c r="X106" s="7"/>
      <c r="Y106" s="9"/>
    </row>
    <row r="107" spans="1:25" x14ac:dyDescent="0.3">
      <c r="A107" s="3">
        <v>2.6302680000000001</v>
      </c>
      <c r="B107" s="5">
        <v>116.6</v>
      </c>
      <c r="C107" s="5">
        <v>-13.696</v>
      </c>
      <c r="D107" s="6">
        <v>2.6302680000000001</v>
      </c>
      <c r="E107" s="6">
        <v>117.64</v>
      </c>
      <c r="F107" s="6">
        <v>-12.596</v>
      </c>
      <c r="G107" s="8">
        <v>2.6302680000000001</v>
      </c>
      <c r="H107" s="8">
        <v>130.54</v>
      </c>
      <c r="I107" s="8">
        <v>-14.76</v>
      </c>
      <c r="J107" s="9">
        <v>2.6302680000000001</v>
      </c>
      <c r="K107" s="9">
        <v>117.22</v>
      </c>
      <c r="L107" s="9">
        <v>-11.853</v>
      </c>
      <c r="M107" s="9">
        <v>117.82</v>
      </c>
      <c r="N107" s="9">
        <f t="shared" si="0"/>
        <v>2.2916000000000123</v>
      </c>
      <c r="O107" s="9">
        <f t="shared" si="1"/>
        <v>1.659999962916758E-2</v>
      </c>
      <c r="P107" s="9">
        <f t="shared" si="2"/>
        <v>2.7238981377224945E-4</v>
      </c>
      <c r="S107" s="7"/>
      <c r="T107" s="7"/>
      <c r="U107" s="7"/>
      <c r="V107" s="7"/>
      <c r="W107" s="7"/>
      <c r="X107" s="7"/>
      <c r="Y107" s="9"/>
    </row>
    <row r="108" spans="1:25" x14ac:dyDescent="0.3">
      <c r="A108" s="3">
        <v>2.1379619999999999</v>
      </c>
      <c r="B108" s="5">
        <v>118.28</v>
      </c>
      <c r="C108" s="5">
        <v>-11.534000000000001</v>
      </c>
      <c r="D108" s="6">
        <v>2.1379619999999999</v>
      </c>
      <c r="E108" s="6">
        <v>118.19</v>
      </c>
      <c r="F108" s="6">
        <v>-10.297000000000001</v>
      </c>
      <c r="G108" s="8">
        <v>2.1379619999999999</v>
      </c>
      <c r="H108" s="8">
        <v>131.19999999999999</v>
      </c>
      <c r="I108" s="8">
        <v>-12.069000000000001</v>
      </c>
      <c r="J108" s="9">
        <v>2.1379619999999999</v>
      </c>
      <c r="K108" s="9">
        <v>117.71</v>
      </c>
      <c r="L108" s="9">
        <v>-9.6832999999999991</v>
      </c>
      <c r="M108" s="9">
        <v>118.1</v>
      </c>
      <c r="N108" s="9">
        <f t="shared" si="0"/>
        <v>1.538269000000001</v>
      </c>
      <c r="O108" s="9">
        <f t="shared" si="1"/>
        <v>1.166245673308274E-2</v>
      </c>
      <c r="P108" s="9">
        <f t="shared" si="2"/>
        <v>2.6882788467521283E-4</v>
      </c>
      <c r="S108" s="7"/>
      <c r="T108" s="7"/>
      <c r="U108" s="7"/>
      <c r="V108" s="7"/>
      <c r="W108" s="7"/>
      <c r="X108" s="7"/>
      <c r="Y108" s="9"/>
    </row>
    <row r="109" spans="1:25" x14ac:dyDescent="0.3">
      <c r="A109" s="3">
        <v>1.7378009999999999</v>
      </c>
      <c r="B109" s="5">
        <v>116.97</v>
      </c>
      <c r="C109" s="5">
        <v>-9.5472999999999999</v>
      </c>
      <c r="D109" s="6">
        <v>1.7378009999999999</v>
      </c>
      <c r="E109" s="6">
        <v>118.56</v>
      </c>
      <c r="F109" s="6">
        <v>-8.4016000000000002</v>
      </c>
      <c r="G109" s="8">
        <v>1.7378009999999999</v>
      </c>
      <c r="H109" s="8">
        <v>131.63999999999999</v>
      </c>
      <c r="I109" s="8">
        <v>-9.8484999999999996</v>
      </c>
      <c r="J109" s="9">
        <v>1.7378009999999999</v>
      </c>
      <c r="K109" s="9">
        <v>118.03</v>
      </c>
      <c r="L109" s="9">
        <v>-7.8971999999999998</v>
      </c>
      <c r="M109" s="9">
        <v>118.3</v>
      </c>
      <c r="N109" s="9">
        <f t="shared" si="0"/>
        <v>3.8407284900000103</v>
      </c>
      <c r="O109" s="9">
        <f t="shared" si="1"/>
        <v>1.3354279151776699E-2</v>
      </c>
      <c r="P109" s="9">
        <f t="shared" si="2"/>
        <v>2.748736677461988E-4</v>
      </c>
      <c r="S109" s="7"/>
      <c r="T109" s="7"/>
      <c r="U109" s="7"/>
      <c r="V109" s="7"/>
      <c r="W109" s="7"/>
      <c r="X109" s="7"/>
      <c r="Y109" s="9"/>
    </row>
    <row r="110" spans="1:25" x14ac:dyDescent="0.3">
      <c r="A110" s="3">
        <v>1.4125380000000001</v>
      </c>
      <c r="B110" s="5">
        <v>119.04</v>
      </c>
      <c r="C110" s="5">
        <v>-7.7531999999999996</v>
      </c>
      <c r="D110" s="6">
        <v>1.4125380000000001</v>
      </c>
      <c r="E110" s="6">
        <v>118.8</v>
      </c>
      <c r="F110" s="6">
        <v>-6.8461999999999996</v>
      </c>
      <c r="G110" s="8">
        <v>1.4125380000000001</v>
      </c>
      <c r="H110" s="8">
        <v>131.93</v>
      </c>
      <c r="I110" s="8">
        <v>-8.0260999999999996</v>
      </c>
      <c r="J110" s="9">
        <v>1.4125380000000001</v>
      </c>
      <c r="K110" s="9">
        <v>118.25</v>
      </c>
      <c r="L110" s="9">
        <v>-6.4333</v>
      </c>
      <c r="M110" s="9">
        <v>118.42</v>
      </c>
      <c r="N110" s="9">
        <f t="shared" si="0"/>
        <v>0.88024900000000439</v>
      </c>
      <c r="O110" s="9">
        <f t="shared" si="1"/>
        <v>1.0702046963091611E-2</v>
      </c>
      <c r="P110" s="9">
        <f t="shared" si="2"/>
        <v>1.6872219841032054E-4</v>
      </c>
      <c r="S110" s="7"/>
      <c r="T110" s="7"/>
      <c r="U110" s="7"/>
      <c r="V110" s="7"/>
      <c r="W110" s="7"/>
      <c r="X110" s="7"/>
      <c r="Y110" s="9"/>
    </row>
    <row r="111" spans="1:25" x14ac:dyDescent="0.3">
      <c r="A111" s="3">
        <v>1.1481539999999999</v>
      </c>
      <c r="B111" s="5">
        <v>119.73</v>
      </c>
      <c r="C111" s="5">
        <v>-6.4785000000000004</v>
      </c>
      <c r="D111" s="6">
        <v>1.1481539999999999</v>
      </c>
      <c r="E111" s="6">
        <v>118.97</v>
      </c>
      <c r="F111" s="6">
        <v>-5.5739999999999998</v>
      </c>
      <c r="G111" s="8">
        <v>1.1481539999999999</v>
      </c>
      <c r="H111" s="8">
        <v>132.13</v>
      </c>
      <c r="I111" s="8">
        <v>-6.5351999999999997</v>
      </c>
      <c r="J111" s="9">
        <v>1.1481539999999999</v>
      </c>
      <c r="K111" s="9">
        <v>118.39</v>
      </c>
      <c r="L111" s="9">
        <v>-5.2367999999999997</v>
      </c>
      <c r="M111" s="9">
        <v>118.51</v>
      </c>
      <c r="N111" s="9">
        <f t="shared" si="0"/>
        <v>1.3957202500000088</v>
      </c>
      <c r="O111" s="9">
        <f t="shared" si="1"/>
        <v>8.8825281524913986E-3</v>
      </c>
      <c r="P111" s="9">
        <f t="shared" si="2"/>
        <v>2.3764668932790898E-4</v>
      </c>
      <c r="S111" s="7"/>
      <c r="T111" s="7"/>
      <c r="U111" s="7"/>
      <c r="V111" s="7"/>
      <c r="W111" s="7"/>
      <c r="X111" s="7"/>
      <c r="Y111" s="9"/>
    </row>
    <row r="112" spans="1:25" x14ac:dyDescent="0.3">
      <c r="A112" s="3">
        <v>0.93325429999999998</v>
      </c>
      <c r="B112" s="5">
        <v>118.82</v>
      </c>
      <c r="C112" s="5">
        <v>-5.2827999999999999</v>
      </c>
      <c r="D112" s="6">
        <v>0.93325429999999998</v>
      </c>
      <c r="E112" s="6">
        <v>119.07</v>
      </c>
      <c r="F112" s="6">
        <v>-4.5357000000000003</v>
      </c>
      <c r="G112" s="8">
        <v>0.93325429999999998</v>
      </c>
      <c r="H112" s="8">
        <v>132.26</v>
      </c>
      <c r="I112" s="8">
        <v>-5.3181000000000003</v>
      </c>
      <c r="J112" s="9">
        <v>0.93325429999999998</v>
      </c>
      <c r="K112" s="9">
        <v>118.49</v>
      </c>
      <c r="L112" s="9">
        <v>-4.2607999999999997</v>
      </c>
      <c r="M112" s="9">
        <v>118.56</v>
      </c>
      <c r="N112" s="9">
        <f t="shared" si="0"/>
        <v>0.62065840999999944</v>
      </c>
      <c r="O112" s="9">
        <f t="shared" si="1"/>
        <v>1.0370282205832568E-2</v>
      </c>
      <c r="P112" s="9">
        <f t="shared" si="2"/>
        <v>8.2044470628862056E-5</v>
      </c>
      <c r="S112" s="7"/>
      <c r="T112" s="7"/>
      <c r="U112" s="7"/>
      <c r="V112" s="7"/>
      <c r="W112" s="7"/>
      <c r="X112" s="7"/>
      <c r="Y112" s="9"/>
    </row>
    <row r="113" spans="1:25" x14ac:dyDescent="0.3">
      <c r="A113" s="3">
        <v>0.75857759999999996</v>
      </c>
      <c r="B113" s="5">
        <v>117.7</v>
      </c>
      <c r="C113" s="5">
        <v>-4.3301999999999996</v>
      </c>
      <c r="D113" s="6">
        <v>0.75857759999999996</v>
      </c>
      <c r="E113" s="6">
        <v>119.14</v>
      </c>
      <c r="F113" s="6">
        <v>-3.6894</v>
      </c>
      <c r="G113" s="8">
        <v>0.75857759999999996</v>
      </c>
      <c r="H113" s="8">
        <v>132.34</v>
      </c>
      <c r="I113" s="8">
        <v>-4.3259999999999996</v>
      </c>
      <c r="J113" s="9">
        <v>0.75857759999999996</v>
      </c>
      <c r="K113" s="9">
        <v>118.55</v>
      </c>
      <c r="L113" s="9">
        <v>-3.4655</v>
      </c>
      <c r="M113" s="9">
        <v>118.6</v>
      </c>
      <c r="N113" s="9">
        <f t="shared" si="0"/>
        <v>2.4842246399999932</v>
      </c>
      <c r="O113" s="9">
        <f t="shared" si="1"/>
        <v>1.2238645140741645E-2</v>
      </c>
      <c r="P113" s="9">
        <f t="shared" si="2"/>
        <v>1.0452114060479846E-4</v>
      </c>
      <c r="S113" s="7"/>
      <c r="T113" s="7"/>
      <c r="U113" s="7"/>
      <c r="V113" s="7"/>
      <c r="W113" s="7"/>
      <c r="X113" s="7"/>
      <c r="Y113" s="9"/>
    </row>
    <row r="114" spans="1:25" x14ac:dyDescent="0.3">
      <c r="A114" s="3">
        <v>0.616595</v>
      </c>
      <c r="B114" s="5">
        <v>120.78</v>
      </c>
      <c r="C114" s="5">
        <v>-3.5750999999999999</v>
      </c>
      <c r="D114" s="6">
        <v>0.616595</v>
      </c>
      <c r="E114" s="6">
        <v>119.19</v>
      </c>
      <c r="F114" s="6">
        <v>-3.0003000000000002</v>
      </c>
      <c r="G114" s="8">
        <v>0.616595</v>
      </c>
      <c r="H114" s="8">
        <v>132.4</v>
      </c>
      <c r="I114" s="8">
        <v>-3.5179999999999998</v>
      </c>
      <c r="J114" s="9">
        <v>0.616595</v>
      </c>
      <c r="K114" s="9">
        <v>118.59</v>
      </c>
      <c r="L114" s="9">
        <v>-2.8180000000000001</v>
      </c>
      <c r="M114" s="9">
        <v>118.62</v>
      </c>
      <c r="N114" s="9">
        <f t="shared" si="0"/>
        <v>2.8584950400000104</v>
      </c>
      <c r="O114" s="9">
        <f t="shared" si="1"/>
        <v>7.9660204998717454E-3</v>
      </c>
      <c r="P114" s="9">
        <f t="shared" si="2"/>
        <v>3.815719190521428E-4</v>
      </c>
      <c r="S114" s="7"/>
      <c r="T114" s="7"/>
      <c r="U114" s="7"/>
      <c r="V114" s="7"/>
      <c r="W114" s="7"/>
      <c r="X114" s="7"/>
      <c r="Y114" s="9"/>
    </row>
    <row r="115" spans="1:25" x14ac:dyDescent="0.3">
      <c r="A115" s="3">
        <v>0.50118720000000005</v>
      </c>
      <c r="B115" s="5">
        <v>120.46</v>
      </c>
      <c r="C115" s="5">
        <v>-2.9544999999999999</v>
      </c>
      <c r="D115" s="6">
        <v>0.50118720000000005</v>
      </c>
      <c r="E115" s="6">
        <v>119.22</v>
      </c>
      <c r="F115" s="6">
        <v>-2.4394999999999998</v>
      </c>
      <c r="G115" s="8">
        <v>0.50118720000000005</v>
      </c>
      <c r="H115" s="8">
        <v>132.44</v>
      </c>
      <c r="I115" s="8">
        <v>-2.8605</v>
      </c>
      <c r="J115" s="9">
        <v>0.50118720000000005</v>
      </c>
      <c r="K115" s="9">
        <v>118.62</v>
      </c>
      <c r="L115" s="9">
        <v>-2.2911999999999999</v>
      </c>
      <c r="M115" s="9">
        <v>118.64</v>
      </c>
      <c r="N115" s="9">
        <f t="shared" si="0"/>
        <v>1.8028249999999875</v>
      </c>
      <c r="O115" s="9">
        <f t="shared" si="1"/>
        <v>9.2621688023988256E-3</v>
      </c>
      <c r="P115" s="9">
        <f t="shared" si="2"/>
        <v>2.7178029217030103E-4</v>
      </c>
      <c r="S115" s="7"/>
      <c r="T115" s="7"/>
      <c r="U115" s="7"/>
      <c r="V115" s="7"/>
      <c r="W115" s="7"/>
      <c r="X115" s="7"/>
      <c r="Y115" s="9"/>
    </row>
    <row r="116" spans="1:25" x14ac:dyDescent="0.3">
      <c r="A116" s="3">
        <v>0.40738029999999997</v>
      </c>
      <c r="B116" s="5">
        <v>121.31</v>
      </c>
      <c r="C116" s="5">
        <v>-2.4327000000000001</v>
      </c>
      <c r="D116" s="6">
        <v>0.40738029999999997</v>
      </c>
      <c r="E116" s="6">
        <v>119.24</v>
      </c>
      <c r="F116" s="6">
        <v>-1.9833000000000001</v>
      </c>
      <c r="G116" s="8">
        <v>0.40738029999999997</v>
      </c>
      <c r="H116" s="8">
        <v>132.46</v>
      </c>
      <c r="I116" s="8">
        <v>-2.3256000000000001</v>
      </c>
      <c r="J116" s="9">
        <v>0.40738029999999997</v>
      </c>
      <c r="K116" s="9">
        <v>118.64</v>
      </c>
      <c r="L116" s="9">
        <v>-1.8627</v>
      </c>
      <c r="M116" s="9">
        <v>118.65</v>
      </c>
      <c r="N116" s="9">
        <f t="shared" si="0"/>
        <v>4.4868603600000307</v>
      </c>
      <c r="O116" s="9">
        <f t="shared" si="1"/>
        <v>9.2065036376574941E-3</v>
      </c>
      <c r="P116" s="9">
        <f t="shared" si="2"/>
        <v>5.2942984237352205E-4</v>
      </c>
      <c r="S116" s="7"/>
      <c r="T116" s="7"/>
      <c r="U116" s="7"/>
      <c r="V116" s="7"/>
      <c r="W116" s="7"/>
      <c r="X116" s="7"/>
      <c r="Y116" s="9"/>
    </row>
    <row r="117" spans="1:25" x14ac:dyDescent="0.3">
      <c r="A117" s="3">
        <v>0.33113110000000001</v>
      </c>
      <c r="B117" s="5">
        <v>119.8</v>
      </c>
      <c r="C117" s="5">
        <v>-1.9837</v>
      </c>
      <c r="D117" s="6">
        <v>0.33113110000000001</v>
      </c>
      <c r="E117" s="6">
        <v>119.26</v>
      </c>
      <c r="F117" s="6">
        <v>-1.6123000000000001</v>
      </c>
      <c r="G117" s="8">
        <v>0.33113110000000001</v>
      </c>
      <c r="H117" s="8">
        <v>132.47999999999999</v>
      </c>
      <c r="I117" s="8">
        <v>-1.8906000000000001</v>
      </c>
      <c r="J117" s="9">
        <v>0.33113110000000001</v>
      </c>
      <c r="K117" s="9">
        <v>118.65</v>
      </c>
      <c r="L117" s="9">
        <v>-1.5143</v>
      </c>
      <c r="M117" s="9">
        <v>118.66</v>
      </c>
      <c r="N117" s="9">
        <f t="shared" si="0"/>
        <v>0.42953795999999139</v>
      </c>
      <c r="O117" s="9">
        <f t="shared" si="1"/>
        <v>1.1585828953014719E-2</v>
      </c>
      <c r="P117" s="9">
        <f t="shared" si="2"/>
        <v>1.0957554634764407E-4</v>
      </c>
      <c r="S117" s="7"/>
      <c r="T117" s="7"/>
      <c r="U117" s="7"/>
      <c r="V117" s="7"/>
      <c r="W117" s="7"/>
      <c r="X117" s="7"/>
      <c r="Y117" s="9"/>
    </row>
    <row r="118" spans="1:25" x14ac:dyDescent="0.3">
      <c r="A118" s="3">
        <v>0.26915349999999999</v>
      </c>
      <c r="B118" s="5">
        <v>121.45</v>
      </c>
      <c r="C118" s="5">
        <v>-1.6635</v>
      </c>
      <c r="D118" s="6">
        <v>0.26915349999999999</v>
      </c>
      <c r="E118" s="6">
        <v>119.27</v>
      </c>
      <c r="F118" s="6">
        <v>-1.3107</v>
      </c>
      <c r="G118" s="8">
        <v>0.26915349999999999</v>
      </c>
      <c r="H118" s="8">
        <v>132.49</v>
      </c>
      <c r="I118" s="8">
        <v>-1.5368999999999999</v>
      </c>
      <c r="J118" s="9">
        <v>0.26915349999999999</v>
      </c>
      <c r="K118" s="9">
        <v>118.65</v>
      </c>
      <c r="L118" s="9">
        <v>-1.2309000000000001</v>
      </c>
      <c r="M118" s="9">
        <v>118.66</v>
      </c>
      <c r="N118" s="9">
        <f t="shared" si="0"/>
        <v>4.8768678400000303</v>
      </c>
      <c r="O118" s="9">
        <f t="shared" si="1"/>
        <v>1.3728807681693664E-2</v>
      </c>
      <c r="P118" s="9">
        <f t="shared" si="2"/>
        <v>5.7013639274877985E-4</v>
      </c>
      <c r="S118" s="7"/>
      <c r="T118" s="7"/>
      <c r="U118" s="7"/>
      <c r="V118" s="7"/>
      <c r="W118" s="7"/>
      <c r="X118" s="7"/>
      <c r="Y118" s="9"/>
    </row>
    <row r="119" spans="1:25" x14ac:dyDescent="0.3">
      <c r="A119" s="3">
        <v>0.2187762</v>
      </c>
      <c r="B119" s="5">
        <v>122.31</v>
      </c>
      <c r="C119" s="5">
        <v>-1.3456999999999999</v>
      </c>
      <c r="D119" s="6">
        <v>0.2187762</v>
      </c>
      <c r="E119" s="6">
        <v>119.27</v>
      </c>
      <c r="F119" s="6">
        <v>-1.0653999999999999</v>
      </c>
      <c r="G119" s="8">
        <v>0.2187762</v>
      </c>
      <c r="H119" s="8">
        <v>132.49</v>
      </c>
      <c r="I119" s="8">
        <v>-1.2493000000000001</v>
      </c>
      <c r="J119" s="9">
        <v>0.2187762</v>
      </c>
      <c r="K119" s="9">
        <v>118.66</v>
      </c>
      <c r="L119" s="9">
        <v>-1.0005999999999999</v>
      </c>
      <c r="M119" s="9">
        <v>118.66</v>
      </c>
      <c r="N119" s="9">
        <f t="shared" si="0"/>
        <v>9.3201680900000365</v>
      </c>
      <c r="O119" s="9">
        <f t="shared" si="1"/>
        <v>1.1857930187114698E-2</v>
      </c>
      <c r="P119" s="9">
        <f t="shared" si="2"/>
        <v>9.5457752636880929E-4</v>
      </c>
      <c r="S119" s="7"/>
      <c r="T119" s="7"/>
      <c r="U119" s="7"/>
      <c r="V119" s="7"/>
      <c r="W119" s="7"/>
      <c r="X119" s="7"/>
      <c r="Y119" s="9"/>
    </row>
    <row r="120" spans="1:25" x14ac:dyDescent="0.3">
      <c r="A120" s="3">
        <v>0.17782790000000001</v>
      </c>
      <c r="B120" s="5">
        <v>119.63</v>
      </c>
      <c r="C120" s="5">
        <v>-1.1073999999999999</v>
      </c>
      <c r="D120" s="6">
        <v>0.17782790000000001</v>
      </c>
      <c r="E120" s="6">
        <v>119.28</v>
      </c>
      <c r="F120" s="6">
        <v>-0.86604000000000003</v>
      </c>
      <c r="G120" s="8">
        <v>0.17782790000000001</v>
      </c>
      <c r="H120" s="8">
        <v>132.5</v>
      </c>
      <c r="I120" s="8">
        <v>-1.0155000000000001</v>
      </c>
      <c r="J120" s="9">
        <v>0.17782790000000001</v>
      </c>
      <c r="K120" s="9">
        <v>118.66</v>
      </c>
      <c r="L120" s="9">
        <v>-0.81335000000000002</v>
      </c>
      <c r="M120" s="9">
        <v>118.67</v>
      </c>
      <c r="N120" s="9">
        <f t="shared" si="0"/>
        <v>0.18075464959999599</v>
      </c>
      <c r="O120" s="9">
        <f t="shared" si="1"/>
        <v>1.7624399940138875E-2</v>
      </c>
      <c r="P120" s="9">
        <f t="shared" si="2"/>
        <v>7.296185114407656E-5</v>
      </c>
      <c r="S120" s="7"/>
      <c r="T120" s="7"/>
      <c r="U120" s="7"/>
      <c r="V120" s="7"/>
      <c r="W120" s="7"/>
      <c r="X120" s="7"/>
      <c r="Y120" s="9"/>
    </row>
    <row r="121" spans="1:25" x14ac:dyDescent="0.3">
      <c r="A121" s="3">
        <v>0.14454400000000001</v>
      </c>
      <c r="B121" s="5">
        <v>119.29</v>
      </c>
      <c r="C121" s="5">
        <v>-0.91188999999999998</v>
      </c>
      <c r="D121" s="6">
        <v>0.14454400000000001</v>
      </c>
      <c r="E121" s="6">
        <v>119.28</v>
      </c>
      <c r="F121" s="6">
        <v>-0.70396000000000003</v>
      </c>
      <c r="G121" s="8">
        <v>0.14454400000000001</v>
      </c>
      <c r="H121" s="8">
        <v>132.5</v>
      </c>
      <c r="I121" s="8">
        <v>-0.82547000000000004</v>
      </c>
      <c r="J121" s="9">
        <v>0.14454400000000001</v>
      </c>
      <c r="K121" s="9">
        <v>118.67</v>
      </c>
      <c r="L121" s="9">
        <v>-0.66113</v>
      </c>
      <c r="M121" s="9">
        <v>118.67</v>
      </c>
      <c r="N121" s="9">
        <f t="shared" si="0"/>
        <v>4.3334884900000079E-2</v>
      </c>
      <c r="O121" s="9">
        <f t="shared" si="1"/>
        <v>2.0900101946584503E-2</v>
      </c>
      <c r="P121" s="9">
        <f t="shared" si="2"/>
        <v>3.1760305848498357E-5</v>
      </c>
      <c r="S121" s="7"/>
      <c r="T121" s="7"/>
      <c r="U121" s="7"/>
      <c r="V121" s="7"/>
      <c r="W121" s="7"/>
      <c r="X121" s="7"/>
      <c r="Y121" s="9"/>
    </row>
    <row r="122" spans="1:25" x14ac:dyDescent="0.3">
      <c r="A122" s="3">
        <v>0.11748980000000001</v>
      </c>
      <c r="B122" s="5">
        <v>120.77</v>
      </c>
      <c r="C122" s="5">
        <v>-0.74341000000000002</v>
      </c>
      <c r="D122" s="6">
        <v>0.11748980000000001</v>
      </c>
      <c r="E122" s="6">
        <v>119.28</v>
      </c>
      <c r="F122" s="6">
        <v>-0.57221</v>
      </c>
      <c r="G122" s="8">
        <v>0.11748980000000001</v>
      </c>
      <c r="H122" s="8">
        <v>132.5</v>
      </c>
      <c r="I122" s="8">
        <v>-0.67098000000000002</v>
      </c>
      <c r="J122" s="9">
        <v>0.11748980000000001</v>
      </c>
      <c r="K122" s="9">
        <v>118.67</v>
      </c>
      <c r="L122" s="9">
        <v>-0.53739000000000003</v>
      </c>
      <c r="M122" s="9">
        <v>118.67</v>
      </c>
      <c r="N122" s="9">
        <f t="shared" si="0"/>
        <v>2.2494094399999849</v>
      </c>
      <c r="O122" s="9">
        <f t="shared" si="1"/>
        <v>1.948972557576268E-2</v>
      </c>
      <c r="P122" s="9">
        <f t="shared" si="2"/>
        <v>3.1616056478296146E-4</v>
      </c>
      <c r="S122" s="7"/>
      <c r="T122" s="7"/>
      <c r="U122" s="7"/>
      <c r="V122" s="7"/>
      <c r="W122" s="7"/>
      <c r="X122" s="7"/>
      <c r="Y122" s="9"/>
    </row>
    <row r="123" spans="1:25" x14ac:dyDescent="0.3">
      <c r="A123" s="3">
        <v>9.5499260000000002E-2</v>
      </c>
      <c r="B123" s="5">
        <v>120.56</v>
      </c>
      <c r="C123" s="5">
        <v>-0.62551000000000001</v>
      </c>
      <c r="D123" s="6">
        <v>9.5499260000000002E-2</v>
      </c>
      <c r="E123" s="6">
        <v>119.28</v>
      </c>
      <c r="F123" s="6">
        <v>-0.46511999999999998</v>
      </c>
      <c r="G123" s="8">
        <v>9.5499260000000002E-2</v>
      </c>
      <c r="H123" s="8">
        <v>132.51</v>
      </c>
      <c r="I123" s="8">
        <v>-0.5454</v>
      </c>
      <c r="J123" s="9">
        <v>9.5499260000000002E-2</v>
      </c>
      <c r="K123" s="9">
        <v>118.67</v>
      </c>
      <c r="L123" s="9">
        <v>-0.43680999999999998</v>
      </c>
      <c r="M123" s="9">
        <v>118.67</v>
      </c>
      <c r="N123" s="9">
        <f t="shared" si="0"/>
        <v>1.664124952100003</v>
      </c>
      <c r="O123" s="9">
        <f t="shared" si="1"/>
        <v>2.9707392274499103E-2</v>
      </c>
      <c r="P123" s="9">
        <f t="shared" si="2"/>
        <v>2.5617902783909517E-4</v>
      </c>
      <c r="S123" s="7"/>
      <c r="T123" s="7"/>
      <c r="U123" s="7"/>
      <c r="V123" s="7"/>
      <c r="W123" s="7"/>
      <c r="X123" s="7"/>
      <c r="Y123" s="9"/>
    </row>
    <row r="124" spans="1:25" x14ac:dyDescent="0.3">
      <c r="A124" s="3">
        <v>7.762471E-2</v>
      </c>
      <c r="B124" s="5">
        <v>120.65</v>
      </c>
      <c r="C124" s="5">
        <v>-0.51014000000000004</v>
      </c>
      <c r="D124" s="6">
        <v>7.762471E-2</v>
      </c>
      <c r="E124" s="6">
        <v>119.28</v>
      </c>
      <c r="F124" s="6">
        <v>-0.37806000000000001</v>
      </c>
      <c r="G124" s="8">
        <v>7.762471E-2</v>
      </c>
      <c r="H124" s="8">
        <v>132.51</v>
      </c>
      <c r="I124" s="8">
        <v>-0.44331999999999999</v>
      </c>
      <c r="J124" s="9">
        <v>7.762471E-2</v>
      </c>
      <c r="K124" s="9">
        <v>118.67</v>
      </c>
      <c r="L124" s="9">
        <v>-0.35505999999999999</v>
      </c>
      <c r="M124" s="9">
        <v>118.67</v>
      </c>
      <c r="N124" s="9">
        <f t="shared" si="0"/>
        <v>1.8943451264000124</v>
      </c>
      <c r="O124" s="9">
        <f t="shared" si="1"/>
        <v>3.0729158412513832E-2</v>
      </c>
      <c r="P124" s="9">
        <f t="shared" si="2"/>
        <v>2.8009197213132764E-4</v>
      </c>
      <c r="S124" s="7"/>
      <c r="T124" s="7"/>
      <c r="U124" s="7"/>
      <c r="V124" s="7"/>
      <c r="W124" s="7"/>
      <c r="X124" s="7"/>
      <c r="Y124" s="9"/>
    </row>
    <row r="125" spans="1:25" x14ac:dyDescent="0.3">
      <c r="A125" s="3">
        <v>6.3095730000000003E-2</v>
      </c>
      <c r="B125" s="5">
        <v>118.65</v>
      </c>
      <c r="C125" s="5">
        <v>-0.41353000000000001</v>
      </c>
      <c r="D125" s="6">
        <v>6.3095730000000003E-2</v>
      </c>
      <c r="E125" s="6">
        <v>119.28</v>
      </c>
      <c r="F125" s="6">
        <v>-0.30730000000000002</v>
      </c>
      <c r="G125" s="8">
        <v>6.3095730000000003E-2</v>
      </c>
      <c r="H125" s="8">
        <v>132.51</v>
      </c>
      <c r="I125" s="8">
        <v>-0.36035</v>
      </c>
      <c r="J125" s="9">
        <v>6.3095730000000003E-2</v>
      </c>
      <c r="K125" s="9">
        <v>118.67</v>
      </c>
      <c r="L125" s="9">
        <v>-0.28860000000000002</v>
      </c>
      <c r="M125" s="9">
        <v>118.67</v>
      </c>
      <c r="N125" s="9">
        <f t="shared" si="0"/>
        <v>0.40818481289999425</v>
      </c>
      <c r="O125" s="9">
        <f t="shared" si="1"/>
        <v>3.2719783372803277E-2</v>
      </c>
      <c r="P125" s="9">
        <f t="shared" si="2"/>
        <v>1.1366825427537103E-6</v>
      </c>
      <c r="S125" s="7"/>
      <c r="T125" s="7"/>
      <c r="U125" s="7"/>
      <c r="V125" s="7"/>
      <c r="W125" s="7"/>
      <c r="X125" s="7"/>
      <c r="Y125" s="9"/>
    </row>
    <row r="126" spans="1:25" x14ac:dyDescent="0.3">
      <c r="A126" s="3">
        <v>5.1286140000000001E-2</v>
      </c>
      <c r="B126" s="5">
        <v>118.54</v>
      </c>
      <c r="C126" s="5">
        <v>-0.34116000000000002</v>
      </c>
      <c r="D126" s="6">
        <v>5.1286140000000001E-2</v>
      </c>
      <c r="E126" s="6">
        <v>119.28</v>
      </c>
      <c r="F126" s="6">
        <v>-0.24979000000000001</v>
      </c>
      <c r="G126" s="8">
        <v>5.1286140000000001E-2</v>
      </c>
      <c r="H126" s="8">
        <v>132.51</v>
      </c>
      <c r="I126" s="8">
        <v>-0.29289999999999999</v>
      </c>
      <c r="J126" s="9">
        <v>5.1286140000000001E-2</v>
      </c>
      <c r="K126" s="9">
        <v>118.67</v>
      </c>
      <c r="L126" s="9">
        <v>-0.23458999999999999</v>
      </c>
      <c r="M126" s="9">
        <v>118.67</v>
      </c>
      <c r="N126" s="9">
        <f t="shared" si="0"/>
        <v>0.55594847689999238</v>
      </c>
      <c r="O126" s="9">
        <f t="shared" si="1"/>
        <v>3.826252083708688E-2</v>
      </c>
      <c r="P126" s="9">
        <f t="shared" si="2"/>
        <v>2.0065269821521475E-6</v>
      </c>
      <c r="S126" s="7"/>
      <c r="T126" s="7"/>
      <c r="U126" s="7"/>
      <c r="V126" s="7"/>
      <c r="W126" s="7"/>
      <c r="X126" s="7"/>
      <c r="Y126" s="9"/>
    </row>
    <row r="127" spans="1:25" x14ac:dyDescent="0.3">
      <c r="A127" s="3">
        <v>4.1686939999999999E-2</v>
      </c>
      <c r="B127" s="5">
        <v>121.96</v>
      </c>
      <c r="C127" s="5">
        <v>-0.27537</v>
      </c>
      <c r="D127" s="6">
        <v>4.1686939999999999E-2</v>
      </c>
      <c r="E127" s="6">
        <v>119.28</v>
      </c>
      <c r="F127" s="6">
        <v>-0.20302999999999999</v>
      </c>
      <c r="G127" s="8">
        <v>4.1686939999999999E-2</v>
      </c>
      <c r="H127" s="8">
        <v>132.51</v>
      </c>
      <c r="I127" s="8">
        <v>-0.23808000000000001</v>
      </c>
      <c r="J127" s="9">
        <v>4.1686939999999999E-2</v>
      </c>
      <c r="K127" s="9">
        <v>118.67</v>
      </c>
      <c r="L127" s="9">
        <v>-0.19067999999999999</v>
      </c>
      <c r="M127" s="9">
        <v>118.67</v>
      </c>
      <c r="N127" s="9">
        <f t="shared" si="0"/>
        <v>7.18763307559996</v>
      </c>
      <c r="O127" s="9">
        <f t="shared" si="1"/>
        <v>3.087114616637061E-2</v>
      </c>
      <c r="P127" s="9">
        <f t="shared" si="2"/>
        <v>7.6912419236374325E-4</v>
      </c>
      <c r="S127" s="7"/>
      <c r="T127" s="7"/>
      <c r="U127" s="7"/>
      <c r="V127" s="7"/>
      <c r="W127" s="7"/>
      <c r="X127" s="7"/>
      <c r="Y127" s="9"/>
    </row>
    <row r="128" spans="1:25" x14ac:dyDescent="0.3">
      <c r="A128" s="3">
        <v>3.3884419999999998E-2</v>
      </c>
      <c r="B128" s="5">
        <v>119.82</v>
      </c>
      <c r="C128" s="5">
        <v>-0.22509000000000001</v>
      </c>
      <c r="D128" s="6">
        <v>3.3884419999999998E-2</v>
      </c>
      <c r="E128" s="6">
        <v>119.28</v>
      </c>
      <c r="F128" s="6">
        <v>-0.16503000000000001</v>
      </c>
      <c r="G128" s="8">
        <v>3.3884419999999998E-2</v>
      </c>
      <c r="H128" s="8">
        <v>132.51</v>
      </c>
      <c r="I128" s="8">
        <v>-0.19352</v>
      </c>
      <c r="J128" s="9">
        <v>3.3884419999999998E-2</v>
      </c>
      <c r="K128" s="9">
        <v>118.67</v>
      </c>
      <c r="L128" s="9">
        <v>-0.15498999999999999</v>
      </c>
      <c r="M128" s="9">
        <v>118.67</v>
      </c>
      <c r="N128" s="9">
        <f t="shared" si="0"/>
        <v>0.29520720359999142</v>
      </c>
      <c r="O128" s="9">
        <f t="shared" si="1"/>
        <v>3.578441695744651E-2</v>
      </c>
      <c r="P128" s="9">
        <f t="shared" si="2"/>
        <v>9.4259204775826077E-5</v>
      </c>
      <c r="S128" s="7"/>
      <c r="T128" s="7"/>
      <c r="U128" s="7"/>
      <c r="V128" s="7"/>
      <c r="W128" s="7"/>
      <c r="X128" s="7"/>
      <c r="Y128" s="9"/>
    </row>
    <row r="129" spans="1:25" x14ac:dyDescent="0.3">
      <c r="A129" s="3">
        <v>2.7542290000000001E-2</v>
      </c>
      <c r="B129" s="5">
        <v>119.85</v>
      </c>
      <c r="C129" s="5">
        <v>-0.18953</v>
      </c>
      <c r="D129" s="6">
        <v>2.7542290000000001E-2</v>
      </c>
      <c r="E129" s="6">
        <v>119.28</v>
      </c>
      <c r="F129" s="6">
        <v>-0.13414000000000001</v>
      </c>
      <c r="G129" s="8">
        <v>2.7542290000000001E-2</v>
      </c>
      <c r="H129" s="8">
        <v>132.51</v>
      </c>
      <c r="I129" s="8">
        <v>-0.1573</v>
      </c>
      <c r="J129" s="9">
        <v>2.7542290000000001E-2</v>
      </c>
      <c r="K129" s="9">
        <v>118.67</v>
      </c>
      <c r="L129" s="9">
        <v>-0.12598000000000001</v>
      </c>
      <c r="M129" s="9">
        <v>118.67</v>
      </c>
      <c r="N129" s="9">
        <f t="shared" si="0"/>
        <v>0.32796805209999225</v>
      </c>
      <c r="O129" s="9">
        <f t="shared" si="1"/>
        <v>5.1109887823154086E-2</v>
      </c>
      <c r="P129" s="9">
        <f t="shared" si="2"/>
        <v>9.9160674351456341E-5</v>
      </c>
      <c r="S129" s="7"/>
      <c r="T129" s="7"/>
      <c r="U129" s="7"/>
      <c r="V129" s="7"/>
      <c r="W129" s="7"/>
      <c r="X129" s="7"/>
      <c r="Y129" s="9"/>
    </row>
    <row r="130" spans="1:25" x14ac:dyDescent="0.3">
      <c r="A130" s="3">
        <v>2.2387210000000001E-2</v>
      </c>
      <c r="B130" s="5">
        <v>120.01</v>
      </c>
      <c r="C130" s="5">
        <v>-0.15487000000000001</v>
      </c>
      <c r="D130" s="6">
        <v>2.2387210000000001E-2</v>
      </c>
      <c r="E130" s="6">
        <v>119.28</v>
      </c>
      <c r="F130" s="6">
        <v>-0.10904</v>
      </c>
      <c r="G130" s="8">
        <v>2.2387210000000001E-2</v>
      </c>
      <c r="H130" s="8">
        <v>132.51</v>
      </c>
      <c r="I130" s="8">
        <v>-0.12786</v>
      </c>
      <c r="J130" s="9">
        <v>2.2387210000000001E-2</v>
      </c>
      <c r="K130" s="9">
        <v>118.67</v>
      </c>
      <c r="L130" s="9">
        <v>-0.1024</v>
      </c>
      <c r="M130" s="9">
        <v>118.67</v>
      </c>
      <c r="N130" s="9">
        <f t="shared" si="0"/>
        <v>0.53500038890000579</v>
      </c>
      <c r="O130" s="9">
        <f t="shared" si="1"/>
        <v>5.3523779304346042E-2</v>
      </c>
      <c r="P130" s="9">
        <f t="shared" si="2"/>
        <v>1.2770054772199367E-4</v>
      </c>
      <c r="S130" s="7"/>
      <c r="T130" s="7"/>
      <c r="U130" s="7"/>
      <c r="V130" s="7"/>
      <c r="W130" s="7"/>
      <c r="X130" s="7"/>
      <c r="Y130" s="9"/>
    </row>
    <row r="131" spans="1:25" x14ac:dyDescent="0.3">
      <c r="A131" s="3">
        <v>1.819701E-2</v>
      </c>
      <c r="B131" s="5">
        <v>120.24</v>
      </c>
      <c r="C131" s="5">
        <v>-0.12725</v>
      </c>
      <c r="D131" s="6">
        <v>1.819701E-2</v>
      </c>
      <c r="E131" s="6">
        <v>119.28</v>
      </c>
      <c r="F131" s="6">
        <v>-8.8627999999999998E-2</v>
      </c>
      <c r="G131" s="8">
        <v>1.819701E-2</v>
      </c>
      <c r="H131" s="8">
        <v>132.51</v>
      </c>
      <c r="I131" s="8">
        <v>-0.10392999999999999</v>
      </c>
      <c r="J131" s="9">
        <v>1.819701E-2</v>
      </c>
      <c r="K131" s="9">
        <v>118.67</v>
      </c>
      <c r="L131" s="9">
        <v>-8.3235000000000003E-2</v>
      </c>
      <c r="M131" s="9">
        <v>118.67</v>
      </c>
      <c r="N131" s="9">
        <f t="shared" si="0"/>
        <v>0.92309165888398803</v>
      </c>
      <c r="O131" s="9">
        <f t="shared" si="1"/>
        <v>5.892135474433477E-2</v>
      </c>
      <c r="P131" s="9">
        <f t="shared" si="2"/>
        <v>1.7516946830911491E-4</v>
      </c>
      <c r="S131" s="7"/>
      <c r="T131" s="7"/>
      <c r="U131" s="7"/>
      <c r="V131" s="7"/>
      <c r="W131" s="7"/>
      <c r="X131" s="7"/>
      <c r="Y131" s="9"/>
    </row>
    <row r="132" spans="1:25" x14ac:dyDescent="0.3">
      <c r="A132" s="3">
        <v>1.479108E-2</v>
      </c>
      <c r="B132" s="5">
        <v>117.32</v>
      </c>
      <c r="C132" s="5">
        <v>-0.10645</v>
      </c>
      <c r="D132" s="6">
        <v>1.479108E-2</v>
      </c>
      <c r="E132" s="6">
        <v>119.28</v>
      </c>
      <c r="F132" s="6">
        <v>-7.2040000000000007E-2</v>
      </c>
      <c r="G132" s="8">
        <v>1.479108E-2</v>
      </c>
      <c r="H132" s="8">
        <v>132.51</v>
      </c>
      <c r="I132" s="8">
        <v>-8.4473999999999994E-2</v>
      </c>
      <c r="J132" s="9">
        <v>1.479108E-2</v>
      </c>
      <c r="K132" s="9">
        <v>118.67</v>
      </c>
      <c r="L132" s="9">
        <v>-6.7655999999999994E-2</v>
      </c>
      <c r="M132" s="9">
        <v>118.67</v>
      </c>
      <c r="N132" s="9">
        <f t="shared" ref="N132:N133" si="3">((B132-E132)^2+(C132-F132)^2)</f>
        <v>3.842784048100031</v>
      </c>
      <c r="O132" s="9">
        <f t="shared" ref="O132:O133" si="4">(B132-H132)^2/H132^2+(C132-I132)^2/I132^2</f>
        <v>8.0819262171884662E-2</v>
      </c>
      <c r="P132" s="9">
        <f t="shared" ref="P132:P133" si="5">((B132-K132)^2+(C132-L132)^2)/(K132^2+L132^2)</f>
        <v>1.2952213438628446E-4</v>
      </c>
      <c r="S132" s="7"/>
      <c r="T132" s="7"/>
      <c r="U132" s="7"/>
      <c r="V132" s="7"/>
      <c r="W132" s="7"/>
      <c r="X132" s="7"/>
      <c r="Y132" s="9"/>
    </row>
    <row r="133" spans="1:25" x14ac:dyDescent="0.3">
      <c r="A133" s="3">
        <v>1.2022639999999999E-2</v>
      </c>
      <c r="B133" s="5">
        <v>119.97</v>
      </c>
      <c r="C133" s="5">
        <v>-8.7584999999999996E-2</v>
      </c>
      <c r="D133" s="6">
        <v>1.2022639999999999E-2</v>
      </c>
      <c r="E133" s="6">
        <v>119.28</v>
      </c>
      <c r="F133" s="6">
        <v>-5.8555999999999997E-2</v>
      </c>
      <c r="G133" s="8">
        <v>1.2022639999999999E-2</v>
      </c>
      <c r="H133" s="8">
        <v>132.51</v>
      </c>
      <c r="I133" s="8">
        <v>-6.8663000000000002E-2</v>
      </c>
      <c r="J133" s="9">
        <v>1.2022639999999999E-2</v>
      </c>
      <c r="K133" s="9">
        <v>118.67</v>
      </c>
      <c r="L133" s="9">
        <v>-5.4993E-2</v>
      </c>
      <c r="M133" s="9">
        <v>118.67</v>
      </c>
      <c r="N133" s="9">
        <f t="shared" si="3"/>
        <v>0.47694268284099683</v>
      </c>
      <c r="O133" s="9">
        <f t="shared" si="4"/>
        <v>8.4898799501261349E-2</v>
      </c>
      <c r="P133" s="9">
        <f t="shared" si="5"/>
        <v>1.2008191739141071E-4</v>
      </c>
      <c r="S133" s="7"/>
      <c r="T133" s="7"/>
      <c r="U133" s="7"/>
      <c r="V133" s="7"/>
      <c r="W133" s="7"/>
      <c r="X133" s="7"/>
      <c r="Y133" s="9"/>
    </row>
    <row r="134" spans="1:25" x14ac:dyDescent="0.3">
      <c r="M134" s="10" t="s">
        <v>14</v>
      </c>
      <c r="N134" s="10">
        <f>SUM(N67:N133)</f>
        <v>205.41777753292524</v>
      </c>
      <c r="O134" s="10">
        <f>SUM(O67:O133)</f>
        <v>1.6574604180916488</v>
      </c>
      <c r="P134" s="11">
        <f>SUM(P67:P133)</f>
        <v>5.2409775139656382E-2</v>
      </c>
      <c r="S134" s="7"/>
      <c r="T134" s="7"/>
      <c r="U134" s="7"/>
      <c r="V134" s="7"/>
      <c r="W134" s="7"/>
      <c r="X134" s="7"/>
      <c r="Y134" s="9"/>
    </row>
    <row r="135" spans="1:25" x14ac:dyDescent="0.3">
      <c r="M135" s="10" t="s">
        <v>15</v>
      </c>
      <c r="N135" s="10">
        <f>N134/$B$65</f>
        <v>1.5680746376559178</v>
      </c>
      <c r="O135" s="10">
        <f>O134/$B$65</f>
        <v>1.2652369603753044E-2</v>
      </c>
      <c r="P135" s="11">
        <f>P134/$B$65</f>
        <v>4.0007461938668993E-4</v>
      </c>
      <c r="S135" s="7"/>
      <c r="T135" s="7"/>
      <c r="U135" s="7"/>
      <c r="V135" s="7"/>
      <c r="W135" s="7"/>
      <c r="X135" s="7"/>
      <c r="Y135" s="9"/>
    </row>
    <row r="136" spans="1:25" x14ac:dyDescent="0.3">
      <c r="S136" s="7"/>
      <c r="T136" s="7"/>
      <c r="U136" s="7"/>
      <c r="V136" s="7"/>
      <c r="W136" s="7"/>
      <c r="X136" s="7"/>
      <c r="Y136" s="9"/>
    </row>
    <row r="137" spans="1:25" x14ac:dyDescent="0.3">
      <c r="S137" s="7"/>
      <c r="T137" s="7"/>
      <c r="U137" s="7"/>
      <c r="V137" s="7"/>
      <c r="W137" s="7"/>
      <c r="X137" s="7"/>
      <c r="Y137" s="9"/>
    </row>
    <row r="138" spans="1:25" x14ac:dyDescent="0.3">
      <c r="S138" s="7"/>
      <c r="T138" s="7"/>
      <c r="U138" s="7"/>
      <c r="V138" s="7"/>
      <c r="W138" s="7"/>
      <c r="X138" s="7"/>
      <c r="Y138" s="9"/>
    </row>
    <row r="139" spans="1:25" x14ac:dyDescent="0.3">
      <c r="S139" s="7"/>
      <c r="T139" s="7"/>
      <c r="U139" s="7"/>
      <c r="V139" s="7"/>
      <c r="W139" s="7"/>
      <c r="X139" s="7"/>
      <c r="Y139" s="9"/>
    </row>
    <row r="140" spans="1:25" x14ac:dyDescent="0.3">
      <c r="S140" s="7"/>
      <c r="T140" s="7"/>
      <c r="U140" s="7"/>
      <c r="V140" s="7"/>
      <c r="W140" s="7"/>
      <c r="X140" s="7"/>
      <c r="Y140" s="9"/>
    </row>
    <row r="141" spans="1:25" x14ac:dyDescent="0.3">
      <c r="S141" s="7"/>
      <c r="T141" s="7"/>
      <c r="U141" s="7"/>
      <c r="V141" s="7"/>
      <c r="W141" s="7"/>
      <c r="X141" s="7"/>
      <c r="Y141" s="9"/>
    </row>
    <row r="142" spans="1:25" x14ac:dyDescent="0.3">
      <c r="S142" s="7"/>
      <c r="T142" s="7"/>
      <c r="U142" s="7"/>
      <c r="V142" s="7"/>
      <c r="W142" s="7"/>
      <c r="X142" s="7"/>
      <c r="Y142" s="9"/>
    </row>
    <row r="143" spans="1:25" x14ac:dyDescent="0.3">
      <c r="S143" s="7"/>
      <c r="T143" s="7"/>
      <c r="U143" s="7"/>
      <c r="V143" s="7"/>
      <c r="W143" s="7"/>
      <c r="X143" s="7"/>
      <c r="Y143" s="9"/>
    </row>
    <row r="144" spans="1:25" x14ac:dyDescent="0.3">
      <c r="S144" s="7"/>
      <c r="T144" s="7"/>
      <c r="U144" s="7"/>
      <c r="V144" s="7"/>
      <c r="W144" s="7"/>
      <c r="X144" s="7"/>
      <c r="Y144" s="9"/>
    </row>
    <row r="145" spans="19:25" x14ac:dyDescent="0.3">
      <c r="S145" s="7"/>
      <c r="T145" s="7"/>
      <c r="U145" s="7"/>
      <c r="V145" s="7"/>
      <c r="W145" s="7"/>
      <c r="X145" s="7"/>
      <c r="Y145" s="9"/>
    </row>
    <row r="146" spans="19:25" x14ac:dyDescent="0.3">
      <c r="S146" s="7"/>
      <c r="T146" s="7"/>
      <c r="U146" s="7"/>
      <c r="V146" s="7"/>
      <c r="W146" s="7"/>
      <c r="X146" s="7"/>
      <c r="Y146" s="9"/>
    </row>
    <row r="147" spans="19:25" x14ac:dyDescent="0.3">
      <c r="S147" s="7"/>
      <c r="T147" s="7"/>
      <c r="U147" s="7"/>
      <c r="V147" s="7"/>
      <c r="W147" s="7"/>
      <c r="X147" s="7"/>
      <c r="Y147" s="9"/>
    </row>
    <row r="148" spans="19:25" x14ac:dyDescent="0.3">
      <c r="S148" s="7"/>
      <c r="T148" s="7"/>
      <c r="U148" s="7"/>
      <c r="V148" s="7"/>
      <c r="W148" s="7"/>
      <c r="X148" s="7"/>
      <c r="Y148" s="9"/>
    </row>
    <row r="149" spans="19:25" x14ac:dyDescent="0.3">
      <c r="S149" s="7"/>
      <c r="T149" s="7"/>
      <c r="U149" s="7"/>
      <c r="V149" s="7"/>
      <c r="W149" s="7"/>
      <c r="X149" s="7"/>
      <c r="Y149" s="9"/>
    </row>
    <row r="150" spans="19:25" x14ac:dyDescent="0.3">
      <c r="S150" s="7"/>
      <c r="T150" s="7"/>
      <c r="U150" s="7"/>
      <c r="V150" s="7"/>
      <c r="W150" s="7"/>
      <c r="X150" s="7"/>
      <c r="Y150" s="9"/>
    </row>
    <row r="151" spans="19:25" x14ac:dyDescent="0.3">
      <c r="S151" s="7"/>
      <c r="T151" s="7"/>
      <c r="U151" s="7"/>
      <c r="V151" s="7"/>
      <c r="W151" s="7"/>
      <c r="X151" s="7"/>
      <c r="Y151" s="9"/>
    </row>
    <row r="152" spans="19:25" x14ac:dyDescent="0.3">
      <c r="S152" s="7"/>
      <c r="T152" s="7"/>
      <c r="U152" s="7"/>
      <c r="V152" s="7"/>
      <c r="W152" s="7"/>
      <c r="X152" s="7"/>
      <c r="Y152" s="9"/>
    </row>
    <row r="153" spans="19:25" x14ac:dyDescent="0.3">
      <c r="S153" s="7"/>
      <c r="T153" s="7"/>
      <c r="U153" s="7"/>
      <c r="V153" s="7"/>
      <c r="W153" s="7"/>
      <c r="X153" s="7"/>
      <c r="Y153" s="9"/>
    </row>
    <row r="154" spans="19:25" x14ac:dyDescent="0.3">
      <c r="S154" s="7"/>
      <c r="T154" s="7"/>
      <c r="U154" s="7"/>
      <c r="V154" s="7"/>
      <c r="W154" s="7"/>
      <c r="X154" s="7"/>
      <c r="Y154" s="9"/>
    </row>
    <row r="155" spans="19:25" x14ac:dyDescent="0.3">
      <c r="S155" s="7"/>
      <c r="T155" s="7"/>
      <c r="U155" s="7"/>
      <c r="V155" s="7"/>
      <c r="W155" s="7"/>
      <c r="X155" s="7"/>
      <c r="Y155" s="9"/>
    </row>
    <row r="156" spans="19:25" x14ac:dyDescent="0.3">
      <c r="S156" s="7"/>
      <c r="T156" s="7"/>
      <c r="U156" s="7"/>
      <c r="V156" s="7"/>
      <c r="W156" s="7"/>
      <c r="X156" s="7"/>
      <c r="Y156" s="9"/>
    </row>
    <row r="157" spans="19:25" x14ac:dyDescent="0.3">
      <c r="S157" s="7"/>
      <c r="T157" s="7"/>
      <c r="U157" s="7"/>
      <c r="V157" s="7"/>
      <c r="W157" s="7"/>
      <c r="X157" s="7"/>
      <c r="Y157" s="9"/>
    </row>
    <row r="158" spans="19:25" x14ac:dyDescent="0.3">
      <c r="S158" s="7"/>
      <c r="T158" s="7"/>
      <c r="U158" s="7"/>
      <c r="V158" s="7"/>
      <c r="W158" s="7"/>
      <c r="X158" s="7"/>
      <c r="Y158" s="9"/>
    </row>
    <row r="159" spans="19:25" x14ac:dyDescent="0.3">
      <c r="S159" s="7"/>
      <c r="T159" s="7"/>
      <c r="U159" s="7"/>
      <c r="V159" s="7"/>
      <c r="W159" s="7"/>
      <c r="X159" s="7"/>
      <c r="Y159" s="9"/>
    </row>
    <row r="160" spans="19:25" x14ac:dyDescent="0.3">
      <c r="S160" s="7"/>
      <c r="T160" s="7"/>
      <c r="U160" s="7"/>
      <c r="V160" s="7"/>
      <c r="W160" s="7"/>
      <c r="X160" s="7"/>
      <c r="Y160" s="9"/>
    </row>
    <row r="161" spans="19:25" x14ac:dyDescent="0.3">
      <c r="S161" s="7"/>
      <c r="T161" s="7"/>
      <c r="U161" s="7"/>
      <c r="V161" s="7"/>
      <c r="W161" s="7"/>
      <c r="X161" s="7"/>
      <c r="Y161" s="9"/>
    </row>
    <row r="162" spans="19:25" x14ac:dyDescent="0.3">
      <c r="S162" s="7"/>
      <c r="T162" s="7"/>
      <c r="U162" s="7"/>
      <c r="V162" s="7"/>
      <c r="W162" s="7"/>
      <c r="X162" s="7"/>
      <c r="Y162" s="9"/>
    </row>
    <row r="163" spans="19:25" x14ac:dyDescent="0.3">
      <c r="S163" s="7"/>
      <c r="T163" s="7"/>
      <c r="U163" s="7"/>
      <c r="V163" s="7"/>
      <c r="W163" s="7"/>
      <c r="X163" s="7"/>
      <c r="Y163" s="9"/>
    </row>
    <row r="164" spans="19:25" x14ac:dyDescent="0.3">
      <c r="S164" s="7"/>
      <c r="T164" s="7"/>
      <c r="U164" s="7"/>
      <c r="V164" s="7"/>
      <c r="W164" s="7"/>
      <c r="X164" s="7"/>
      <c r="Y164" s="9"/>
    </row>
    <row r="165" spans="19:25" x14ac:dyDescent="0.3">
      <c r="S165" s="7"/>
      <c r="T165" s="7"/>
      <c r="U165" s="7"/>
      <c r="V165" s="7"/>
      <c r="W165" s="7"/>
      <c r="X165" s="7"/>
      <c r="Y165" s="9"/>
    </row>
    <row r="166" spans="19:25" x14ac:dyDescent="0.3">
      <c r="S166" s="7"/>
      <c r="T166" s="7"/>
      <c r="U166" s="7"/>
      <c r="V166" s="7"/>
      <c r="W166" s="7"/>
      <c r="X166" s="7"/>
      <c r="Y166" s="9"/>
    </row>
    <row r="167" spans="19:25" x14ac:dyDescent="0.3">
      <c r="S167" s="7"/>
      <c r="T167" s="7"/>
      <c r="U167" s="7"/>
      <c r="V167" s="7"/>
      <c r="W167" s="7"/>
      <c r="X167" s="7"/>
      <c r="Y167" s="9"/>
    </row>
    <row r="168" spans="19:25" x14ac:dyDescent="0.3">
      <c r="S168" s="7"/>
      <c r="T168" s="7"/>
      <c r="U168" s="7"/>
      <c r="V168" s="7"/>
      <c r="W168" s="7"/>
      <c r="X168" s="7"/>
      <c r="Y168" s="9"/>
    </row>
    <row r="169" spans="19:25" x14ac:dyDescent="0.3">
      <c r="S169" s="7"/>
      <c r="T169" s="7"/>
      <c r="U169" s="7"/>
      <c r="V169" s="7"/>
      <c r="W169" s="7"/>
      <c r="X169" s="7"/>
      <c r="Y169" s="9"/>
    </row>
    <row r="170" spans="19:25" x14ac:dyDescent="0.3">
      <c r="S170" s="7"/>
      <c r="T170" s="7"/>
      <c r="U170" s="7"/>
      <c r="V170" s="7"/>
      <c r="W170" s="7"/>
      <c r="X170" s="7"/>
      <c r="Y170" s="9"/>
    </row>
    <row r="171" spans="19:25" x14ac:dyDescent="0.3">
      <c r="S171" s="7"/>
      <c r="T171" s="7"/>
      <c r="U171" s="7"/>
      <c r="V171" s="7"/>
      <c r="W171" s="7"/>
      <c r="X171" s="7"/>
      <c r="Y171" s="9"/>
    </row>
    <row r="172" spans="19:25" x14ac:dyDescent="0.3">
      <c r="S172" s="7"/>
      <c r="T172" s="7"/>
      <c r="U172" s="7"/>
      <c r="V172" s="7"/>
      <c r="W172" s="7"/>
      <c r="X172" s="7"/>
      <c r="Y172" s="9"/>
    </row>
    <row r="173" spans="19:25" x14ac:dyDescent="0.3">
      <c r="S173" s="7"/>
      <c r="T173" s="7"/>
      <c r="U173" s="7"/>
      <c r="V173" s="7"/>
      <c r="W173" s="7"/>
      <c r="X173" s="7"/>
      <c r="Y173" s="9"/>
    </row>
    <row r="174" spans="19:25" x14ac:dyDescent="0.3">
      <c r="S174" s="7"/>
      <c r="T174" s="7"/>
      <c r="U174" s="7"/>
      <c r="V174" s="7"/>
      <c r="W174" s="7"/>
      <c r="X174" s="7"/>
      <c r="Y174" s="9"/>
    </row>
    <row r="175" spans="19:25" x14ac:dyDescent="0.3">
      <c r="S175" s="7"/>
      <c r="T175" s="7"/>
      <c r="U175" s="7"/>
      <c r="V175" s="7"/>
      <c r="W175" s="7"/>
      <c r="X175" s="7"/>
      <c r="Y175" s="9"/>
    </row>
    <row r="176" spans="19:25" x14ac:dyDescent="0.3">
      <c r="S176" s="7"/>
      <c r="T176" s="7"/>
      <c r="U176" s="7"/>
      <c r="V176" s="7"/>
      <c r="W176" s="7"/>
      <c r="X176" s="7"/>
      <c r="Y176" s="9"/>
    </row>
    <row r="177" spans="19:25" x14ac:dyDescent="0.3">
      <c r="S177" s="7"/>
      <c r="T177" s="7"/>
      <c r="U177" s="7"/>
      <c r="V177" s="7"/>
      <c r="W177" s="7"/>
      <c r="X177" s="7"/>
      <c r="Y177" s="9"/>
    </row>
    <row r="178" spans="19:25" x14ac:dyDescent="0.3">
      <c r="S178" s="7"/>
      <c r="T178" s="7"/>
      <c r="U178" s="7"/>
      <c r="V178" s="7"/>
      <c r="W178" s="7"/>
      <c r="X178" s="7"/>
      <c r="Y178" s="9"/>
    </row>
    <row r="179" spans="19:25" x14ac:dyDescent="0.3">
      <c r="S179" s="7"/>
      <c r="T179" s="7"/>
      <c r="U179" s="7"/>
      <c r="V179" s="7"/>
      <c r="W179" s="7"/>
      <c r="X179" s="7"/>
      <c r="Y179" s="9"/>
    </row>
    <row r="180" spans="19:25" x14ac:dyDescent="0.3">
      <c r="S180" s="7"/>
      <c r="T180" s="7"/>
      <c r="U180" s="7"/>
      <c r="V180" s="7"/>
      <c r="W180" s="7"/>
      <c r="X180" s="7"/>
      <c r="Y180" s="9"/>
    </row>
    <row r="181" spans="19:25" x14ac:dyDescent="0.3">
      <c r="S181" s="7"/>
      <c r="T181" s="7"/>
      <c r="U181" s="7"/>
      <c r="V181" s="7"/>
      <c r="W181" s="7"/>
      <c r="X181" s="7"/>
      <c r="Y181" s="9"/>
    </row>
    <row r="182" spans="19:25" x14ac:dyDescent="0.3">
      <c r="S182" s="7"/>
      <c r="T182" s="7"/>
      <c r="U182" s="7"/>
      <c r="V182" s="7"/>
      <c r="W182" s="7"/>
      <c r="X182" s="7"/>
      <c r="Y182" s="9"/>
    </row>
    <row r="183" spans="19:25" x14ac:dyDescent="0.3">
      <c r="S183" s="7"/>
      <c r="T183" s="7"/>
      <c r="U183" s="7"/>
      <c r="V183" s="7"/>
      <c r="W183" s="7"/>
      <c r="X183" s="7"/>
      <c r="Y183" s="9"/>
    </row>
    <row r="184" spans="19:25" x14ac:dyDescent="0.3">
      <c r="S184" s="7"/>
      <c r="T184" s="7"/>
      <c r="U184" s="7"/>
      <c r="V184" s="7"/>
      <c r="W184" s="7"/>
      <c r="X184" s="7"/>
      <c r="Y184" s="9"/>
    </row>
    <row r="185" spans="19:25" x14ac:dyDescent="0.3">
      <c r="S185" s="7"/>
      <c r="T185" s="7"/>
      <c r="U185" s="7"/>
      <c r="V185" s="7"/>
      <c r="W185" s="7"/>
      <c r="X185" s="7"/>
      <c r="Y185" s="9"/>
    </row>
    <row r="186" spans="19:25" x14ac:dyDescent="0.3">
      <c r="S186" s="7"/>
      <c r="T186" s="7"/>
      <c r="U186" s="7"/>
      <c r="V186" s="7"/>
      <c r="W186" s="7"/>
      <c r="X186" s="7"/>
      <c r="Y186" s="9"/>
    </row>
    <row r="187" spans="19:25" x14ac:dyDescent="0.3">
      <c r="S187" s="7"/>
      <c r="T187" s="7"/>
      <c r="U187" s="7"/>
      <c r="V187" s="7"/>
      <c r="W187" s="7"/>
      <c r="X187" s="7"/>
      <c r="Y187" s="9"/>
    </row>
    <row r="188" spans="19:25" x14ac:dyDescent="0.3">
      <c r="S188" s="7"/>
      <c r="T188" s="7"/>
      <c r="U188" s="7"/>
      <c r="V188" s="7"/>
      <c r="W188" s="7"/>
      <c r="X188" s="7"/>
      <c r="Y188" s="9"/>
    </row>
    <row r="189" spans="19:25" x14ac:dyDescent="0.3">
      <c r="S189" s="7"/>
      <c r="T189" s="7"/>
      <c r="U189" s="7"/>
      <c r="V189" s="7"/>
      <c r="W189" s="7"/>
      <c r="X189" s="7"/>
      <c r="Y189" s="9"/>
    </row>
    <row r="190" spans="19:25" x14ac:dyDescent="0.3">
      <c r="S190" s="7"/>
      <c r="T190" s="7"/>
      <c r="U190" s="7"/>
      <c r="V190" s="7"/>
      <c r="W190" s="7"/>
      <c r="X190" s="7"/>
      <c r="Y190" s="9"/>
    </row>
    <row r="191" spans="19:25" x14ac:dyDescent="0.3">
      <c r="S191" s="7"/>
      <c r="T191" s="7"/>
      <c r="U191" s="7"/>
      <c r="V191" s="7"/>
      <c r="W191" s="7"/>
      <c r="X191" s="7"/>
      <c r="Y191" s="9"/>
    </row>
    <row r="192" spans="19:25" x14ac:dyDescent="0.3">
      <c r="S192" s="7"/>
      <c r="T192" s="7"/>
      <c r="U192" s="7"/>
      <c r="V192" s="7"/>
      <c r="W192" s="7"/>
      <c r="X192" s="7"/>
      <c r="Y192" s="9"/>
    </row>
    <row r="193" spans="19:25" x14ac:dyDescent="0.3">
      <c r="S193" s="7"/>
      <c r="T193" s="7"/>
      <c r="U193" s="7"/>
      <c r="V193" s="7"/>
      <c r="W193" s="7"/>
      <c r="X193" s="7"/>
      <c r="Y193" s="9"/>
    </row>
    <row r="194" spans="19:25" x14ac:dyDescent="0.3">
      <c r="S194" s="7"/>
      <c r="T194" s="7"/>
      <c r="U194" s="7"/>
      <c r="V194" s="7"/>
      <c r="W194" s="7"/>
      <c r="X194" s="7"/>
      <c r="Y194" s="9"/>
    </row>
    <row r="195" spans="19:25" x14ac:dyDescent="0.3">
      <c r="S195" s="7"/>
      <c r="T195" s="7"/>
      <c r="U195" s="7"/>
      <c r="V195" s="7"/>
      <c r="W195" s="7"/>
      <c r="X195" s="7"/>
      <c r="Y195" s="9"/>
    </row>
    <row r="196" spans="19:25" x14ac:dyDescent="0.3">
      <c r="S196" s="7"/>
      <c r="T196" s="7"/>
      <c r="U196" s="7"/>
      <c r="V196" s="7"/>
      <c r="W196" s="7"/>
      <c r="X196" s="7"/>
      <c r="Y196" s="9"/>
    </row>
    <row r="197" spans="19:25" x14ac:dyDescent="0.3">
      <c r="S197" s="7"/>
      <c r="T197" s="7"/>
      <c r="U197" s="7"/>
      <c r="V197" s="7"/>
      <c r="W197" s="7"/>
      <c r="X197" s="7"/>
      <c r="Y197" s="9"/>
    </row>
    <row r="198" spans="19:25" x14ac:dyDescent="0.3">
      <c r="S198" s="7"/>
      <c r="T198" s="7"/>
      <c r="U198" s="7"/>
      <c r="V198" s="7"/>
      <c r="W198" s="7"/>
      <c r="X198" s="7"/>
      <c r="Y198" s="9"/>
    </row>
    <row r="199" spans="19:25" x14ac:dyDescent="0.3">
      <c r="S199" s="7"/>
      <c r="T199" s="7"/>
      <c r="U199" s="7"/>
      <c r="V199" s="7"/>
      <c r="W199" s="7"/>
      <c r="X199" s="7"/>
      <c r="Y199" s="9"/>
    </row>
    <row r="200" spans="19:25" x14ac:dyDescent="0.3">
      <c r="S200" s="7"/>
      <c r="T200" s="7"/>
      <c r="U200" s="7"/>
      <c r="V200" s="7"/>
      <c r="W200" s="7"/>
      <c r="X200" s="7"/>
      <c r="Y200" s="9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4"/>
  <sheetViews>
    <sheetView tabSelected="1" topLeftCell="D37" workbookViewId="0">
      <selection activeCell="U52" sqref="U52"/>
    </sheetView>
  </sheetViews>
  <sheetFormatPr defaultRowHeight="14.4" x14ac:dyDescent="0.3"/>
  <cols>
    <col min="16" max="16" width="10.5546875" bestFit="1" customWidth="1"/>
    <col min="20" max="20" width="11.109375" bestFit="1" customWidth="1"/>
    <col min="21" max="21" width="10.5546875" bestFit="1" customWidth="1"/>
    <col min="22" max="22" width="9.5546875" bestFit="1" customWidth="1"/>
  </cols>
  <sheetData>
    <row r="1" spans="1:22" x14ac:dyDescent="0.3">
      <c r="A1" t="s">
        <v>0</v>
      </c>
    </row>
    <row r="2" spans="1:22" x14ac:dyDescent="0.3">
      <c r="S2" s="9" t="s">
        <v>21</v>
      </c>
      <c r="T2" s="9" t="s">
        <v>41</v>
      </c>
      <c r="U2" s="9"/>
      <c r="V2" s="9"/>
    </row>
    <row r="3" spans="1:22" x14ac:dyDescent="0.3">
      <c r="M3" s="10"/>
      <c r="S3" s="9"/>
      <c r="T3" s="9" t="s">
        <v>0</v>
      </c>
      <c r="U3" s="9" t="s">
        <v>16</v>
      </c>
      <c r="V3" s="9" t="s">
        <v>17</v>
      </c>
    </row>
    <row r="4" spans="1:22" x14ac:dyDescent="0.3">
      <c r="S4" s="9" t="s">
        <v>18</v>
      </c>
      <c r="T4" s="9">
        <v>21.01</v>
      </c>
      <c r="U4" s="9">
        <v>20.010000000000002</v>
      </c>
      <c r="V4" s="9">
        <v>19.98</v>
      </c>
    </row>
    <row r="5" spans="1:22" x14ac:dyDescent="0.3">
      <c r="S5" s="9" t="s">
        <v>19</v>
      </c>
      <c r="T5" s="9">
        <v>0.14000000000000001</v>
      </c>
      <c r="U5" s="9">
        <v>4.2999999999999997E-2</v>
      </c>
      <c r="V5" s="9">
        <v>0.04</v>
      </c>
    </row>
    <row r="6" spans="1:22" x14ac:dyDescent="0.3">
      <c r="S6" s="9" t="s">
        <v>20</v>
      </c>
      <c r="T6" s="12">
        <v>0.7</v>
      </c>
      <c r="U6" s="9">
        <v>0.21</v>
      </c>
      <c r="V6" s="9">
        <v>0.18</v>
      </c>
    </row>
    <row r="7" spans="1:22" x14ac:dyDescent="0.3">
      <c r="S7" s="9" t="s">
        <v>36</v>
      </c>
      <c r="T7">
        <v>1.011E-4</v>
      </c>
      <c r="U7" s="17">
        <v>1.003E-4</v>
      </c>
      <c r="V7" s="16">
        <v>1.0149000000000001E-4</v>
      </c>
    </row>
    <row r="8" spans="1:22" x14ac:dyDescent="0.3">
      <c r="S8" s="9" t="s">
        <v>37</v>
      </c>
      <c r="T8">
        <v>1.3999999999999999E-6</v>
      </c>
      <c r="U8" s="17">
        <v>3.3000000000000002E-7</v>
      </c>
      <c r="V8" s="16">
        <v>1.1000000000000001E-6</v>
      </c>
    </row>
    <row r="9" spans="1:22" x14ac:dyDescent="0.3">
      <c r="S9" s="9" t="s">
        <v>38</v>
      </c>
      <c r="T9">
        <v>1.35</v>
      </c>
      <c r="U9" s="12">
        <v>0.32</v>
      </c>
      <c r="V9" s="9">
        <v>1.1000000000000001</v>
      </c>
    </row>
    <row r="10" spans="1:22" x14ac:dyDescent="0.3">
      <c r="S10" t="s">
        <v>33</v>
      </c>
      <c r="T10">
        <v>0.94820000000000004</v>
      </c>
      <c r="U10">
        <v>0.94947000000000004</v>
      </c>
      <c r="V10">
        <v>0.94740000000000002</v>
      </c>
    </row>
    <row r="11" spans="1:22" x14ac:dyDescent="0.3">
      <c r="S11" t="s">
        <v>34</v>
      </c>
      <c r="T11">
        <v>2.8E-3</v>
      </c>
      <c r="U11">
        <v>4.2000000000000002E-4</v>
      </c>
      <c r="V11">
        <v>1.8E-3</v>
      </c>
    </row>
    <row r="12" spans="1:22" x14ac:dyDescent="0.3">
      <c r="S12" t="s">
        <v>35</v>
      </c>
      <c r="T12">
        <v>0.3</v>
      </c>
      <c r="U12" s="15">
        <v>4.4999999999999998E-2</v>
      </c>
      <c r="V12" s="12">
        <v>0.2</v>
      </c>
    </row>
    <row r="13" spans="1:22" x14ac:dyDescent="0.3">
      <c r="S13" s="9" t="s">
        <v>25</v>
      </c>
      <c r="T13">
        <v>100.1</v>
      </c>
      <c r="U13" s="9">
        <v>99.99</v>
      </c>
      <c r="V13" s="9">
        <v>100.2</v>
      </c>
    </row>
    <row r="14" spans="1:22" x14ac:dyDescent="0.3">
      <c r="S14" s="9" t="s">
        <v>26</v>
      </c>
      <c r="T14">
        <v>0.2</v>
      </c>
      <c r="U14" s="9">
        <v>0.14000000000000001</v>
      </c>
      <c r="V14" s="12">
        <v>0.2</v>
      </c>
    </row>
    <row r="15" spans="1:22" x14ac:dyDescent="0.3">
      <c r="S15" s="9" t="s">
        <v>27</v>
      </c>
      <c r="T15">
        <v>0.2</v>
      </c>
      <c r="U15" s="9">
        <v>0.14000000000000001</v>
      </c>
      <c r="V15" s="12">
        <v>0.16</v>
      </c>
    </row>
    <row r="16" spans="1:22" x14ac:dyDescent="0.3">
      <c r="S16" s="9" t="s">
        <v>13</v>
      </c>
      <c r="T16">
        <v>56.765000000000001</v>
      </c>
      <c r="U16" s="9">
        <v>1.4127000000000001E-2</v>
      </c>
      <c r="V16" s="14">
        <f>+P133</f>
        <v>7.0833051998539951E-3</v>
      </c>
    </row>
    <row r="17" spans="1:22" x14ac:dyDescent="0.3">
      <c r="S17" s="9" t="s">
        <v>11</v>
      </c>
      <c r="T17">
        <v>0.69840000000000002</v>
      </c>
      <c r="U17" s="16">
        <v>1.087E-4</v>
      </c>
      <c r="V17" s="13">
        <f>+P134</f>
        <v>5.4071032059954163E-5</v>
      </c>
    </row>
    <row r="21" spans="1:22" x14ac:dyDescent="0.3">
      <c r="A21" t="s">
        <v>39</v>
      </c>
    </row>
    <row r="42" spans="1:22" x14ac:dyDescent="0.3">
      <c r="A42" t="s">
        <v>29</v>
      </c>
    </row>
    <row r="47" spans="1:22" x14ac:dyDescent="0.3">
      <c r="S47" s="10" t="s">
        <v>40</v>
      </c>
      <c r="U47" s="15">
        <f>(0.05241-0.007083)/(0.007083/130)</f>
        <v>831.92291401948319</v>
      </c>
      <c r="V47" t="s">
        <v>42</v>
      </c>
    </row>
    <row r="49" spans="1:21" x14ac:dyDescent="0.3">
      <c r="S49" s="10" t="s">
        <v>43</v>
      </c>
      <c r="U49">
        <f>_xlfn.F.INV.RT(0.05,1,130)</f>
        <v>3.9139890286567245</v>
      </c>
    </row>
    <row r="52" spans="1:21" x14ac:dyDescent="0.3">
      <c r="U52" s="15"/>
    </row>
    <row r="62" spans="1:21" x14ac:dyDescent="0.3">
      <c r="E62" t="s">
        <v>31</v>
      </c>
    </row>
    <row r="63" spans="1:21" x14ac:dyDescent="0.3">
      <c r="A63" t="s">
        <v>30</v>
      </c>
      <c r="E63" t="s">
        <v>0</v>
      </c>
      <c r="H63" t="s">
        <v>16</v>
      </c>
      <c r="K63" t="s">
        <v>32</v>
      </c>
    </row>
    <row r="64" spans="1:21" x14ac:dyDescent="0.3">
      <c r="N64" t="s">
        <v>13</v>
      </c>
    </row>
    <row r="65" spans="1:16" x14ac:dyDescent="0.3">
      <c r="A65" t="s">
        <v>4</v>
      </c>
      <c r="B65" t="s">
        <v>5</v>
      </c>
      <c r="C65" t="s">
        <v>6</v>
      </c>
      <c r="D65" t="s">
        <v>4</v>
      </c>
      <c r="E65" t="s">
        <v>5</v>
      </c>
      <c r="F65" t="s">
        <v>6</v>
      </c>
      <c r="G65" t="s">
        <v>4</v>
      </c>
      <c r="H65" t="s">
        <v>5</v>
      </c>
      <c r="I65" t="s">
        <v>6</v>
      </c>
      <c r="J65" t="s">
        <v>4</v>
      </c>
      <c r="K65" t="s">
        <v>5</v>
      </c>
      <c r="L65" t="s">
        <v>6</v>
      </c>
      <c r="M65" t="s">
        <v>10</v>
      </c>
      <c r="N65" t="s">
        <v>0</v>
      </c>
      <c r="O65" s="9" t="s">
        <v>16</v>
      </c>
      <c r="P65" s="9" t="s">
        <v>17</v>
      </c>
    </row>
    <row r="66" spans="1:16" x14ac:dyDescent="0.3">
      <c r="A66">
        <v>10471.290000000001</v>
      </c>
      <c r="B66">
        <v>20.148</v>
      </c>
      <c r="C66">
        <v>-0.26207999999999998</v>
      </c>
      <c r="D66">
        <v>10471.290000000001</v>
      </c>
      <c r="E66">
        <v>20.029</v>
      </c>
      <c r="F66">
        <v>-0.26618999999999998</v>
      </c>
      <c r="G66">
        <v>10471.290000000001</v>
      </c>
      <c r="H66">
        <v>20.027000000000001</v>
      </c>
      <c r="I66">
        <v>-0.26467000000000002</v>
      </c>
      <c r="J66">
        <v>10471.290000000001</v>
      </c>
      <c r="K66">
        <v>19.998999999999999</v>
      </c>
      <c r="L66">
        <v>-0.26750000000000002</v>
      </c>
      <c r="M66">
        <v>20.001000000000001</v>
      </c>
      <c r="N66" s="9">
        <f>((B66-E66)^2+(C66-F66)^2)</f>
        <v>1.4177892099999947E-2</v>
      </c>
      <c r="O66" s="9">
        <f>(B66-H66)^2/H66^2+(C66-I66)^2/I66^2</f>
        <v>1.3226518629737567E-4</v>
      </c>
      <c r="P66" s="9">
        <f>((B66-K66)^2+(C66-L66)^2)/(K66^2+L66^2)</f>
        <v>5.5571556786224704E-5</v>
      </c>
    </row>
    <row r="67" spans="1:16" x14ac:dyDescent="0.3">
      <c r="A67">
        <v>8511.3799999999992</v>
      </c>
      <c r="B67">
        <v>20.13</v>
      </c>
      <c r="C67">
        <v>-0.32067000000000001</v>
      </c>
      <c r="D67">
        <v>8511.3799999999992</v>
      </c>
      <c r="E67">
        <v>20.033999999999999</v>
      </c>
      <c r="F67">
        <v>-0.32395000000000002</v>
      </c>
      <c r="G67">
        <v>8511.3799999999992</v>
      </c>
      <c r="H67">
        <v>20.032</v>
      </c>
      <c r="I67">
        <v>-0.32218999999999998</v>
      </c>
      <c r="J67">
        <v>8511.3799999999992</v>
      </c>
      <c r="K67">
        <v>20.004000000000001</v>
      </c>
      <c r="L67">
        <v>-0.32550000000000001</v>
      </c>
      <c r="M67">
        <v>20.007000000000001</v>
      </c>
      <c r="N67" s="9">
        <f t="shared" ref="N67:N130" si="0">((B67-E67)^2+(C67-F67)^2)</f>
        <v>9.2267584000000156E-3</v>
      </c>
      <c r="O67" s="9">
        <f t="shared" ref="O67:O130" si="1">(B67-H67)^2/H67^2+(C67-I67)^2/I67^2</f>
        <v>4.6190169375787826E-5</v>
      </c>
      <c r="P67" s="9">
        <f t="shared" ref="P67:P130" si="2">((B67-K67)^2+(C67-L67)^2)/(K67^2+L67^2)</f>
        <v>3.9721910531031596E-5</v>
      </c>
    </row>
    <row r="68" spans="1:16" x14ac:dyDescent="0.3">
      <c r="A68">
        <v>6918.31</v>
      </c>
      <c r="B68">
        <v>20.341999999999999</v>
      </c>
      <c r="C68">
        <v>-0.38872000000000001</v>
      </c>
      <c r="D68">
        <v>6918.31</v>
      </c>
      <c r="E68">
        <v>20.041</v>
      </c>
      <c r="F68">
        <v>-0.39424999999999999</v>
      </c>
      <c r="G68">
        <v>6918.31</v>
      </c>
      <c r="H68">
        <v>20.038</v>
      </c>
      <c r="I68">
        <v>-0.39218999999999998</v>
      </c>
      <c r="J68">
        <v>6918.31</v>
      </c>
      <c r="K68">
        <v>20.010999999999999</v>
      </c>
      <c r="L68">
        <v>-0.39606000000000002</v>
      </c>
      <c r="M68">
        <v>20.015000000000001</v>
      </c>
      <c r="N68" s="9">
        <f t="shared" si="0"/>
        <v>9.0631580899999023E-2</v>
      </c>
      <c r="O68" s="9">
        <f t="shared" si="1"/>
        <v>3.0844726575044232E-4</v>
      </c>
      <c r="P68" s="9">
        <f t="shared" si="2"/>
        <v>2.7362880859015066E-4</v>
      </c>
    </row>
    <row r="69" spans="1:16" x14ac:dyDescent="0.3">
      <c r="A69">
        <v>5623.4129999999996</v>
      </c>
      <c r="B69">
        <v>19.962</v>
      </c>
      <c r="C69">
        <v>-0.47654000000000002</v>
      </c>
      <c r="D69">
        <v>5623.4129999999996</v>
      </c>
      <c r="E69">
        <v>20.047999999999998</v>
      </c>
      <c r="F69">
        <v>-0.47977999999999998</v>
      </c>
      <c r="G69">
        <v>5623.4129999999996</v>
      </c>
      <c r="H69">
        <v>20.045999999999999</v>
      </c>
      <c r="I69">
        <v>-0.47739999999999999</v>
      </c>
      <c r="J69">
        <v>5623.4129999999996</v>
      </c>
      <c r="K69">
        <v>20.018999999999998</v>
      </c>
      <c r="L69">
        <v>-0.4819</v>
      </c>
      <c r="M69">
        <v>20.024000000000001</v>
      </c>
      <c r="N69" s="9">
        <f t="shared" si="0"/>
        <v>7.4064975999997458E-3</v>
      </c>
      <c r="O69" s="9">
        <f t="shared" si="1"/>
        <v>2.0804264895072158E-5</v>
      </c>
      <c r="P69" s="9">
        <f t="shared" si="2"/>
        <v>8.1740403516228508E-6</v>
      </c>
    </row>
    <row r="70" spans="1:16" x14ac:dyDescent="0.3">
      <c r="A70">
        <v>4570.8819999999996</v>
      </c>
      <c r="B70">
        <v>19.969000000000001</v>
      </c>
      <c r="C70">
        <v>-0.57999000000000001</v>
      </c>
      <c r="D70">
        <v>4570.8819999999996</v>
      </c>
      <c r="E70">
        <v>20.058</v>
      </c>
      <c r="F70">
        <v>-0.58384999999999998</v>
      </c>
      <c r="G70">
        <v>4570.8819999999996</v>
      </c>
      <c r="H70">
        <v>20.055</v>
      </c>
      <c r="I70">
        <v>-0.58109</v>
      </c>
      <c r="J70">
        <v>4570.8819999999996</v>
      </c>
      <c r="K70">
        <v>20.027999999999999</v>
      </c>
      <c r="L70">
        <v>-0.58631999999999995</v>
      </c>
      <c r="M70">
        <v>20.036999999999999</v>
      </c>
      <c r="N70" s="9">
        <f t="shared" si="0"/>
        <v>7.9358995999997562E-3</v>
      </c>
      <c r="O70" s="9">
        <f t="shared" si="1"/>
        <v>2.1972150002338955E-5</v>
      </c>
      <c r="P70" s="9">
        <f t="shared" si="2"/>
        <v>8.7705598287519483E-6</v>
      </c>
    </row>
    <row r="71" spans="1:16" x14ac:dyDescent="0.3">
      <c r="A71">
        <v>3715.3519999999999</v>
      </c>
      <c r="B71">
        <v>19.936</v>
      </c>
      <c r="C71">
        <v>-0.71460000000000001</v>
      </c>
      <c r="D71">
        <v>3715.3519999999999</v>
      </c>
      <c r="E71">
        <v>20.07</v>
      </c>
      <c r="F71">
        <v>-0.71047000000000005</v>
      </c>
      <c r="G71">
        <v>3715.3519999999999</v>
      </c>
      <c r="H71">
        <v>20.067</v>
      </c>
      <c r="I71">
        <v>-0.70728999999999997</v>
      </c>
      <c r="J71">
        <v>3715.3519999999999</v>
      </c>
      <c r="K71">
        <v>20.041</v>
      </c>
      <c r="L71">
        <v>-0.71335000000000004</v>
      </c>
      <c r="M71">
        <v>20.053000000000001</v>
      </c>
      <c r="N71" s="9">
        <f t="shared" si="0"/>
        <v>1.7973056900000089E-2</v>
      </c>
      <c r="O71" s="9">
        <f t="shared" si="1"/>
        <v>1.4943332933834116E-4</v>
      </c>
      <c r="P71" s="9">
        <f t="shared" si="2"/>
        <v>2.7418991522747778E-5</v>
      </c>
    </row>
    <row r="72" spans="1:16" x14ac:dyDescent="0.3">
      <c r="A72">
        <v>3019.9520000000002</v>
      </c>
      <c r="B72">
        <v>20.335999999999999</v>
      </c>
      <c r="C72">
        <v>-0.84692999999999996</v>
      </c>
      <c r="D72">
        <v>3019.9520000000002</v>
      </c>
      <c r="E72">
        <v>20.085000000000001</v>
      </c>
      <c r="F72">
        <v>-0.86450000000000005</v>
      </c>
      <c r="G72">
        <v>3019.9520000000002</v>
      </c>
      <c r="H72">
        <v>20.082000000000001</v>
      </c>
      <c r="I72">
        <v>-0.86084000000000005</v>
      </c>
      <c r="J72">
        <v>3019.9520000000002</v>
      </c>
      <c r="K72">
        <v>20.056000000000001</v>
      </c>
      <c r="L72">
        <v>-0.86783999999999994</v>
      </c>
      <c r="M72">
        <v>20.074999999999999</v>
      </c>
      <c r="N72" s="9">
        <f t="shared" si="0"/>
        <v>6.3309704899998834E-2</v>
      </c>
      <c r="O72" s="9">
        <f t="shared" si="1"/>
        <v>4.2107702095398915E-4</v>
      </c>
      <c r="P72" s="9">
        <f t="shared" si="2"/>
        <v>1.956276808728472E-4</v>
      </c>
    </row>
    <row r="73" spans="1:16" x14ac:dyDescent="0.3">
      <c r="A73">
        <v>2454.7089999999998</v>
      </c>
      <c r="B73">
        <v>19.864999999999998</v>
      </c>
      <c r="C73">
        <v>-1.042</v>
      </c>
      <c r="D73">
        <v>2454.7089999999998</v>
      </c>
      <c r="E73">
        <v>20.103999999999999</v>
      </c>
      <c r="F73">
        <v>-1.0519000000000001</v>
      </c>
      <c r="G73">
        <v>2454.7089999999998</v>
      </c>
      <c r="H73">
        <v>20.100000000000001</v>
      </c>
      <c r="I73">
        <v>-1.0477000000000001</v>
      </c>
      <c r="J73">
        <v>2454.7089999999998</v>
      </c>
      <c r="K73">
        <v>20.074999999999999</v>
      </c>
      <c r="L73">
        <v>-1.0557000000000001</v>
      </c>
      <c r="M73">
        <v>20.103000000000002</v>
      </c>
      <c r="N73" s="9">
        <f t="shared" si="0"/>
        <v>5.7219010000000368E-2</v>
      </c>
      <c r="O73" s="9">
        <f t="shared" si="1"/>
        <v>1.6629107826581562E-4</v>
      </c>
      <c r="P73" s="9">
        <f t="shared" si="2"/>
        <v>1.0959040885954455E-4</v>
      </c>
    </row>
    <row r="74" spans="1:16" x14ac:dyDescent="0.3">
      <c r="A74">
        <v>1995.2619999999999</v>
      </c>
      <c r="B74">
        <v>20.207999999999998</v>
      </c>
      <c r="C74">
        <v>-1.2767999999999999</v>
      </c>
      <c r="D74">
        <v>1995.2619999999999</v>
      </c>
      <c r="E74">
        <v>20.128</v>
      </c>
      <c r="F74">
        <v>-1.2797000000000001</v>
      </c>
      <c r="G74">
        <v>1995.2619999999999</v>
      </c>
      <c r="H74">
        <v>20.123999999999999</v>
      </c>
      <c r="I74">
        <v>-1.2748999999999999</v>
      </c>
      <c r="J74">
        <v>1995.2619999999999</v>
      </c>
      <c r="K74">
        <v>20.099</v>
      </c>
      <c r="L74">
        <v>-1.2842</v>
      </c>
      <c r="M74">
        <v>20.14</v>
      </c>
      <c r="N74" s="9">
        <f t="shared" si="0"/>
        <v>6.4084099999997274E-3</v>
      </c>
      <c r="O74" s="9">
        <f t="shared" si="1"/>
        <v>1.964431429354231E-5</v>
      </c>
      <c r="P74" s="9">
        <f t="shared" si="2"/>
        <v>2.9426039864868604E-5</v>
      </c>
    </row>
    <row r="75" spans="1:16" x14ac:dyDescent="0.3">
      <c r="A75">
        <v>1621.81</v>
      </c>
      <c r="B75">
        <v>19.777000000000001</v>
      </c>
      <c r="C75">
        <v>-1.5515000000000001</v>
      </c>
      <c r="D75">
        <v>1621.81</v>
      </c>
      <c r="E75">
        <v>20.158000000000001</v>
      </c>
      <c r="F75">
        <v>-1.5567</v>
      </c>
      <c r="G75">
        <v>1621.81</v>
      </c>
      <c r="H75">
        <v>20.152999999999999</v>
      </c>
      <c r="I75">
        <v>-1.5512999999999999</v>
      </c>
      <c r="J75">
        <v>1621.81</v>
      </c>
      <c r="K75">
        <v>20.13</v>
      </c>
      <c r="L75">
        <v>-1.5619000000000001</v>
      </c>
      <c r="M75">
        <v>20.190999999999999</v>
      </c>
      <c r="N75" s="9">
        <f t="shared" si="0"/>
        <v>0.14518804000000018</v>
      </c>
      <c r="O75" s="9">
        <f t="shared" si="1"/>
        <v>3.4811041506911103E-4</v>
      </c>
      <c r="P75" s="9">
        <f t="shared" si="2"/>
        <v>3.0593693691386179E-4</v>
      </c>
    </row>
    <row r="76" spans="1:16" x14ac:dyDescent="0.3">
      <c r="A76">
        <v>1318.2570000000001</v>
      </c>
      <c r="B76">
        <v>20.164000000000001</v>
      </c>
      <c r="C76">
        <v>-1.8955</v>
      </c>
      <c r="D76">
        <v>1318.2570000000001</v>
      </c>
      <c r="E76">
        <v>20.196999999999999</v>
      </c>
      <c r="F76">
        <v>-1.8935</v>
      </c>
      <c r="G76">
        <v>1318.2570000000001</v>
      </c>
      <c r="H76">
        <v>20.192</v>
      </c>
      <c r="I76">
        <v>-1.8874</v>
      </c>
      <c r="J76">
        <v>1318.2570000000001</v>
      </c>
      <c r="K76">
        <v>20.170000000000002</v>
      </c>
      <c r="L76">
        <v>-1.8994</v>
      </c>
      <c r="M76">
        <v>20.259</v>
      </c>
      <c r="N76" s="9">
        <f t="shared" si="0"/>
        <v>1.0929999999998482E-3</v>
      </c>
      <c r="O76" s="9">
        <f t="shared" si="1"/>
        <v>2.034088895418244E-5</v>
      </c>
      <c r="P76" s="9">
        <f t="shared" si="2"/>
        <v>1.2476956845392058E-7</v>
      </c>
    </row>
    <row r="77" spans="1:16" x14ac:dyDescent="0.3">
      <c r="A77">
        <v>1071.519</v>
      </c>
      <c r="B77">
        <v>20.007000000000001</v>
      </c>
      <c r="C77">
        <v>-2.3414999999999999</v>
      </c>
      <c r="D77">
        <v>1071.519</v>
      </c>
      <c r="E77">
        <v>20.248000000000001</v>
      </c>
      <c r="F77">
        <v>-2.3027000000000002</v>
      </c>
      <c r="G77">
        <v>1071.519</v>
      </c>
      <c r="H77">
        <v>20.242000000000001</v>
      </c>
      <c r="I77">
        <v>-2.2959000000000001</v>
      </c>
      <c r="J77">
        <v>1071.519</v>
      </c>
      <c r="K77">
        <v>20.222000000000001</v>
      </c>
      <c r="L77">
        <v>-2.3094999999999999</v>
      </c>
      <c r="M77">
        <v>20.353000000000002</v>
      </c>
      <c r="N77" s="9">
        <f t="shared" si="0"/>
        <v>5.958643999999981E-2</v>
      </c>
      <c r="O77" s="9">
        <f t="shared" si="1"/>
        <v>5.2925993834740956E-4</v>
      </c>
      <c r="P77" s="9">
        <f t="shared" si="2"/>
        <v>1.1405554329345331E-4</v>
      </c>
    </row>
    <row r="78" spans="1:16" x14ac:dyDescent="0.3">
      <c r="A78">
        <v>870.96360000000004</v>
      </c>
      <c r="B78">
        <v>20.254000000000001</v>
      </c>
      <c r="C78">
        <v>-2.8094999999999999</v>
      </c>
      <c r="D78">
        <v>870.96360000000004</v>
      </c>
      <c r="E78">
        <v>20.314</v>
      </c>
      <c r="F78">
        <v>-2.7997000000000001</v>
      </c>
      <c r="G78">
        <v>870.96360000000004</v>
      </c>
      <c r="H78">
        <v>20.306999999999999</v>
      </c>
      <c r="I78">
        <v>-2.7921</v>
      </c>
      <c r="J78">
        <v>870.96360000000004</v>
      </c>
      <c r="K78">
        <v>20.289000000000001</v>
      </c>
      <c r="L78">
        <v>-2.8073999999999999</v>
      </c>
      <c r="M78">
        <v>20.481999999999999</v>
      </c>
      <c r="N78" s="9">
        <f t="shared" si="0"/>
        <v>3.6960399999998428E-3</v>
      </c>
      <c r="O78" s="9">
        <f t="shared" si="1"/>
        <v>4.5647958372921968E-5</v>
      </c>
      <c r="P78" s="9">
        <f t="shared" si="2"/>
        <v>2.9304807909317262E-6</v>
      </c>
    </row>
    <row r="79" spans="1:16" x14ac:dyDescent="0.3">
      <c r="A79">
        <v>707.94579999999996</v>
      </c>
      <c r="B79">
        <v>20.245000000000001</v>
      </c>
      <c r="C79">
        <v>-3.4849999999999999</v>
      </c>
      <c r="D79">
        <v>707.94579999999996</v>
      </c>
      <c r="E79">
        <v>20.402000000000001</v>
      </c>
      <c r="F79">
        <v>-3.4028999999999998</v>
      </c>
      <c r="G79">
        <v>707.94579999999996</v>
      </c>
      <c r="H79">
        <v>20.393000000000001</v>
      </c>
      <c r="I79">
        <v>-3.3946000000000001</v>
      </c>
      <c r="J79">
        <v>707.94579999999996</v>
      </c>
      <c r="K79">
        <v>20.376999999999999</v>
      </c>
      <c r="L79">
        <v>-3.4116</v>
      </c>
      <c r="M79">
        <v>20.661000000000001</v>
      </c>
      <c r="N79" s="9">
        <f t="shared" si="0"/>
        <v>3.138941000000002E-2</v>
      </c>
      <c r="O79" s="9">
        <f t="shared" si="1"/>
        <v>7.6185491514606924E-4</v>
      </c>
      <c r="P79" s="9">
        <f t="shared" si="2"/>
        <v>5.3440235411806737E-5</v>
      </c>
    </row>
    <row r="80" spans="1:16" x14ac:dyDescent="0.3">
      <c r="A80">
        <v>575.43989999999997</v>
      </c>
      <c r="B80">
        <v>20.593</v>
      </c>
      <c r="C80">
        <v>-4.0941999999999998</v>
      </c>
      <c r="D80">
        <v>575.43989999999997</v>
      </c>
      <c r="E80">
        <v>20.516999999999999</v>
      </c>
      <c r="F80">
        <v>-4.1345000000000001</v>
      </c>
      <c r="G80">
        <v>575.43989999999997</v>
      </c>
      <c r="H80">
        <v>20.507000000000001</v>
      </c>
      <c r="I80">
        <v>-4.1254999999999997</v>
      </c>
      <c r="J80">
        <v>575.43989999999997</v>
      </c>
      <c r="K80">
        <v>20.494</v>
      </c>
      <c r="L80">
        <v>-4.1443000000000003</v>
      </c>
      <c r="M80">
        <v>20.908999999999999</v>
      </c>
      <c r="N80" s="9">
        <f t="shared" si="0"/>
        <v>7.4000900000000961E-3</v>
      </c>
      <c r="O80" s="9">
        <f t="shared" si="1"/>
        <v>7.5148984718509783E-5</v>
      </c>
      <c r="P80" s="9">
        <f t="shared" si="2"/>
        <v>2.8160096255531044E-5</v>
      </c>
    </row>
    <row r="81" spans="1:16" x14ac:dyDescent="0.3">
      <c r="A81">
        <v>467.73509999999999</v>
      </c>
      <c r="B81">
        <v>20.651</v>
      </c>
      <c r="C81">
        <v>-4.9561000000000002</v>
      </c>
      <c r="D81">
        <v>467.73509999999999</v>
      </c>
      <c r="E81">
        <v>20.672000000000001</v>
      </c>
      <c r="F81">
        <v>-5.0206999999999997</v>
      </c>
      <c r="G81">
        <v>467.73509999999999</v>
      </c>
      <c r="H81">
        <v>20.66</v>
      </c>
      <c r="I81">
        <v>-5.0111999999999997</v>
      </c>
      <c r="J81">
        <v>467.73509999999999</v>
      </c>
      <c r="K81">
        <v>20.651</v>
      </c>
      <c r="L81">
        <v>-5.0316000000000001</v>
      </c>
      <c r="M81">
        <v>21.254999999999999</v>
      </c>
      <c r="N81" s="9">
        <f t="shared" si="0"/>
        <v>4.6141599999999748E-3</v>
      </c>
      <c r="O81" s="9">
        <f t="shared" si="1"/>
        <v>1.2108793819510602E-4</v>
      </c>
      <c r="P81" s="9">
        <f t="shared" si="2"/>
        <v>1.2617291406698986E-5</v>
      </c>
    </row>
    <row r="82" spans="1:16" x14ac:dyDescent="0.3">
      <c r="A82">
        <v>380.18939999999998</v>
      </c>
      <c r="B82">
        <v>20.437000000000001</v>
      </c>
      <c r="C82">
        <v>-6.1311999999999998</v>
      </c>
      <c r="D82">
        <v>380.18939999999998</v>
      </c>
      <c r="E82">
        <v>20.882000000000001</v>
      </c>
      <c r="F82">
        <v>-6.0926</v>
      </c>
      <c r="G82">
        <v>380.18939999999998</v>
      </c>
      <c r="H82">
        <v>20.867999999999999</v>
      </c>
      <c r="I82">
        <v>-6.0827</v>
      </c>
      <c r="J82">
        <v>380.18939999999998</v>
      </c>
      <c r="K82">
        <v>20.861999999999998</v>
      </c>
      <c r="L82">
        <v>-6.1044999999999998</v>
      </c>
      <c r="M82">
        <v>21.736999999999998</v>
      </c>
      <c r="N82" s="9">
        <f t="shared" si="0"/>
        <v>0.19951496000000024</v>
      </c>
      <c r="O82" s="9">
        <f t="shared" si="1"/>
        <v>4.9014816090901499E-4</v>
      </c>
      <c r="P82" s="9">
        <f t="shared" si="2"/>
        <v>3.8379367035908075E-4</v>
      </c>
    </row>
    <row r="83" spans="1:16" x14ac:dyDescent="0.3">
      <c r="A83">
        <v>309.02949999999998</v>
      </c>
      <c r="B83">
        <v>21.48</v>
      </c>
      <c r="C83">
        <v>-7.3220999999999998</v>
      </c>
      <c r="D83">
        <v>309.02949999999998</v>
      </c>
      <c r="E83">
        <v>21.167000000000002</v>
      </c>
      <c r="F83">
        <v>-7.3861999999999997</v>
      </c>
      <c r="G83">
        <v>309.02949999999998</v>
      </c>
      <c r="H83">
        <v>21.151</v>
      </c>
      <c r="I83">
        <v>-7.3762999999999996</v>
      </c>
      <c r="J83">
        <v>309.02949999999998</v>
      </c>
      <c r="K83">
        <v>21.15</v>
      </c>
      <c r="L83">
        <v>-7.399</v>
      </c>
      <c r="M83">
        <v>22.407</v>
      </c>
      <c r="N83" s="9">
        <f t="shared" si="0"/>
        <v>0.10207780999999924</v>
      </c>
      <c r="O83" s="9">
        <f t="shared" si="1"/>
        <v>2.9594343573447802E-4</v>
      </c>
      <c r="P83" s="9">
        <f t="shared" si="2"/>
        <v>2.2868152994371023E-4</v>
      </c>
    </row>
    <row r="84" spans="1:16" x14ac:dyDescent="0.3">
      <c r="A84">
        <v>251.18860000000001</v>
      </c>
      <c r="B84">
        <v>21.481999999999999</v>
      </c>
      <c r="C84">
        <v>-8.8952000000000009</v>
      </c>
      <c r="D84">
        <v>251.18860000000001</v>
      </c>
      <c r="E84">
        <v>21.559000000000001</v>
      </c>
      <c r="F84">
        <v>-8.9426000000000005</v>
      </c>
      <c r="G84">
        <v>251.18860000000001</v>
      </c>
      <c r="H84">
        <v>21.539000000000001</v>
      </c>
      <c r="I84">
        <v>-8.9332999999999991</v>
      </c>
      <c r="J84">
        <v>251.18860000000001</v>
      </c>
      <c r="K84">
        <v>21.544</v>
      </c>
      <c r="L84">
        <v>-8.9560999999999993</v>
      </c>
      <c r="M84">
        <v>23.331</v>
      </c>
      <c r="N84" s="9">
        <f t="shared" si="0"/>
        <v>8.1757600000002366E-3</v>
      </c>
      <c r="O84" s="9">
        <f t="shared" si="1"/>
        <v>2.5192958199956479E-5</v>
      </c>
      <c r="P84" s="9">
        <f t="shared" si="2"/>
        <v>1.3874770688453825E-5</v>
      </c>
    </row>
    <row r="85" spans="1:16" x14ac:dyDescent="0.3">
      <c r="A85">
        <v>204.1738</v>
      </c>
      <c r="B85">
        <v>21.847999999999999</v>
      </c>
      <c r="C85">
        <v>-10.766999999999999</v>
      </c>
      <c r="D85">
        <v>204.1738</v>
      </c>
      <c r="E85">
        <v>22.097999999999999</v>
      </c>
      <c r="F85">
        <v>-10.807</v>
      </c>
      <c r="G85">
        <v>204.1738</v>
      </c>
      <c r="H85">
        <v>22.074999999999999</v>
      </c>
      <c r="I85">
        <v>-10.798999999999999</v>
      </c>
      <c r="J85">
        <v>204.1738</v>
      </c>
      <c r="K85">
        <v>22.087</v>
      </c>
      <c r="L85">
        <v>-10.821</v>
      </c>
      <c r="M85">
        <v>24.594999999999999</v>
      </c>
      <c r="N85" s="9">
        <f t="shared" si="0"/>
        <v>6.4100000000000074E-2</v>
      </c>
      <c r="O85" s="9">
        <f t="shared" si="1"/>
        <v>1.1452344983685996E-4</v>
      </c>
      <c r="P85" s="9">
        <f t="shared" si="2"/>
        <v>9.9246257758816602E-5</v>
      </c>
    </row>
    <row r="86" spans="1:16" x14ac:dyDescent="0.3">
      <c r="A86">
        <v>165.95869999999999</v>
      </c>
      <c r="B86">
        <v>22.949000000000002</v>
      </c>
      <c r="C86">
        <v>-12.930999999999999</v>
      </c>
      <c r="D86">
        <v>165.95869999999999</v>
      </c>
      <c r="E86">
        <v>22.844999999999999</v>
      </c>
      <c r="F86">
        <v>-13.028</v>
      </c>
      <c r="G86">
        <v>165.95869999999999</v>
      </c>
      <c r="H86">
        <v>22.818999999999999</v>
      </c>
      <c r="I86">
        <v>-13.023</v>
      </c>
      <c r="J86">
        <v>165.95869999999999</v>
      </c>
      <c r="K86">
        <v>22.837</v>
      </c>
      <c r="L86">
        <v>-13.042</v>
      </c>
      <c r="M86">
        <v>26.298999999999999</v>
      </c>
      <c r="N86" s="9">
        <f t="shared" si="0"/>
        <v>2.0225000000000826E-2</v>
      </c>
      <c r="O86" s="9">
        <f t="shared" si="1"/>
        <v>8.2361980623730743E-5</v>
      </c>
      <c r="P86" s="9">
        <f t="shared" si="2"/>
        <v>3.5951701981839514E-5</v>
      </c>
    </row>
    <row r="87" spans="1:16" x14ac:dyDescent="0.3">
      <c r="A87">
        <v>134.8963</v>
      </c>
      <c r="B87">
        <v>24.21</v>
      </c>
      <c r="C87">
        <v>-15.510999999999999</v>
      </c>
      <c r="D87">
        <v>134.8963</v>
      </c>
      <c r="E87">
        <v>23.879000000000001</v>
      </c>
      <c r="F87">
        <v>-15.651999999999999</v>
      </c>
      <c r="G87">
        <v>134.8963</v>
      </c>
      <c r="H87">
        <v>23.85</v>
      </c>
      <c r="I87">
        <v>-15.65</v>
      </c>
      <c r="J87">
        <v>134.8963</v>
      </c>
      <c r="K87">
        <v>23.876000000000001</v>
      </c>
      <c r="L87">
        <v>-15.664</v>
      </c>
      <c r="M87">
        <v>28.555</v>
      </c>
      <c r="N87" s="9">
        <f t="shared" si="0"/>
        <v>0.1294419999999997</v>
      </c>
      <c r="O87" s="9">
        <f t="shared" si="1"/>
        <v>3.0672526692453075E-4</v>
      </c>
      <c r="P87" s="9">
        <f t="shared" si="2"/>
        <v>1.6551506330437008E-4</v>
      </c>
    </row>
    <row r="88" spans="1:16" x14ac:dyDescent="0.3">
      <c r="A88">
        <v>109.6478</v>
      </c>
      <c r="B88">
        <v>25.137</v>
      </c>
      <c r="C88">
        <v>-18.652999999999999</v>
      </c>
      <c r="D88">
        <v>109.6478</v>
      </c>
      <c r="E88">
        <v>25.311</v>
      </c>
      <c r="F88">
        <v>-18.713000000000001</v>
      </c>
      <c r="G88">
        <v>109.6478</v>
      </c>
      <c r="H88">
        <v>25.279</v>
      </c>
      <c r="I88">
        <v>-18.716999999999999</v>
      </c>
      <c r="J88">
        <v>109.6478</v>
      </c>
      <c r="K88">
        <v>25.311</v>
      </c>
      <c r="L88">
        <v>-18.722999999999999</v>
      </c>
      <c r="M88">
        <v>31.483000000000001</v>
      </c>
      <c r="N88" s="9">
        <f t="shared" si="0"/>
        <v>3.3876000000000094E-2</v>
      </c>
      <c r="O88" s="9">
        <f t="shared" si="1"/>
        <v>4.3246144691744994E-5</v>
      </c>
      <c r="P88" s="9">
        <f t="shared" si="2"/>
        <v>3.5488388312540417E-5</v>
      </c>
    </row>
    <row r="89" spans="1:16" x14ac:dyDescent="0.3">
      <c r="A89">
        <v>89.12509</v>
      </c>
      <c r="B89">
        <v>27.486999999999998</v>
      </c>
      <c r="C89">
        <v>-22.456</v>
      </c>
      <c r="D89">
        <v>89.12509</v>
      </c>
      <c r="E89">
        <v>27.28</v>
      </c>
      <c r="F89">
        <v>-22.225999999999999</v>
      </c>
      <c r="G89">
        <v>89.12509</v>
      </c>
      <c r="H89">
        <v>27.247</v>
      </c>
      <c r="I89">
        <v>-22.236000000000001</v>
      </c>
      <c r="J89">
        <v>89.12509</v>
      </c>
      <c r="K89">
        <v>27.285</v>
      </c>
      <c r="L89">
        <v>-22.231000000000002</v>
      </c>
      <c r="M89">
        <v>35.195</v>
      </c>
      <c r="N89" s="9">
        <f t="shared" si="0"/>
        <v>9.5748999999999029E-2</v>
      </c>
      <c r="O89" s="9">
        <f t="shared" si="1"/>
        <v>1.7547489099517565E-4</v>
      </c>
      <c r="P89" s="9">
        <f t="shared" si="2"/>
        <v>7.3811126568335296E-5</v>
      </c>
    </row>
    <row r="90" spans="1:16" x14ac:dyDescent="0.3">
      <c r="A90">
        <v>72.443600000000004</v>
      </c>
      <c r="B90">
        <v>29.984999999999999</v>
      </c>
      <c r="C90">
        <v>-26.021999999999998</v>
      </c>
      <c r="D90">
        <v>72.443600000000004</v>
      </c>
      <c r="E90">
        <v>29.963000000000001</v>
      </c>
      <c r="F90">
        <v>-26.158999999999999</v>
      </c>
      <c r="G90">
        <v>72.443600000000004</v>
      </c>
      <c r="H90">
        <v>29.931000000000001</v>
      </c>
      <c r="I90">
        <v>-26.178999999999998</v>
      </c>
      <c r="J90">
        <v>72.443600000000004</v>
      </c>
      <c r="K90">
        <v>29.972000000000001</v>
      </c>
      <c r="L90">
        <v>-26.158000000000001</v>
      </c>
      <c r="M90">
        <v>39.780999999999999</v>
      </c>
      <c r="N90" s="9">
        <f t="shared" si="0"/>
        <v>1.9253000000000058E-2</v>
      </c>
      <c r="O90" s="9">
        <f t="shared" si="1"/>
        <v>3.9221043249320936E-5</v>
      </c>
      <c r="P90" s="9">
        <f t="shared" si="2"/>
        <v>1.1794168552089071E-5</v>
      </c>
    </row>
    <row r="91" spans="1:16" x14ac:dyDescent="0.3">
      <c r="A91">
        <v>58.884369999999997</v>
      </c>
      <c r="B91">
        <v>33.832000000000001</v>
      </c>
      <c r="C91">
        <v>-30.26</v>
      </c>
      <c r="D91">
        <v>58.884369999999997</v>
      </c>
      <c r="E91">
        <v>33.558</v>
      </c>
      <c r="F91">
        <v>-30.414000000000001</v>
      </c>
      <c r="G91">
        <v>58.884369999999997</v>
      </c>
      <c r="H91">
        <v>33.530999999999999</v>
      </c>
      <c r="I91">
        <v>-30.443999999999999</v>
      </c>
      <c r="J91">
        <v>58.884369999999997</v>
      </c>
      <c r="K91">
        <v>33.567999999999998</v>
      </c>
      <c r="L91">
        <v>-30.404</v>
      </c>
      <c r="M91">
        <v>45.290999999999997</v>
      </c>
      <c r="N91" s="9">
        <f t="shared" si="0"/>
        <v>9.8792000000000477E-2</v>
      </c>
      <c r="O91" s="9">
        <f t="shared" si="1"/>
        <v>1.1711089156550154E-4</v>
      </c>
      <c r="P91" s="9">
        <f t="shared" si="2"/>
        <v>4.4087066027207126E-5</v>
      </c>
    </row>
    <row r="92" spans="1:16" x14ac:dyDescent="0.3">
      <c r="A92">
        <v>47.863010000000003</v>
      </c>
      <c r="B92">
        <v>38.53</v>
      </c>
      <c r="C92">
        <v>-34.652999999999999</v>
      </c>
      <c r="D92">
        <v>47.863010000000003</v>
      </c>
      <c r="E92">
        <v>38.258000000000003</v>
      </c>
      <c r="F92">
        <v>-34.792000000000002</v>
      </c>
      <c r="G92">
        <v>47.863010000000003</v>
      </c>
      <c r="H92">
        <v>38.241</v>
      </c>
      <c r="I92">
        <v>-34.832000000000001</v>
      </c>
      <c r="J92">
        <v>47.863010000000003</v>
      </c>
      <c r="K92">
        <v>38.268000000000001</v>
      </c>
      <c r="L92">
        <v>-34.771999999999998</v>
      </c>
      <c r="M92">
        <v>51.706000000000003</v>
      </c>
      <c r="N92" s="9">
        <f t="shared" si="0"/>
        <v>9.3304999999999971E-2</v>
      </c>
      <c r="O92" s="9">
        <f t="shared" si="1"/>
        <v>8.3522128156193114E-5</v>
      </c>
      <c r="P92" s="9">
        <f t="shared" si="2"/>
        <v>3.0972139456962167E-5</v>
      </c>
    </row>
    <row r="93" spans="1:16" x14ac:dyDescent="0.3">
      <c r="A93">
        <v>38.904510000000002</v>
      </c>
      <c r="B93">
        <v>45.313000000000002</v>
      </c>
      <c r="C93">
        <v>-38.786000000000001</v>
      </c>
      <c r="D93">
        <v>38.904510000000002</v>
      </c>
      <c r="E93">
        <v>44.204000000000001</v>
      </c>
      <c r="F93">
        <v>-38.978999999999999</v>
      </c>
      <c r="G93">
        <v>38.904510000000002</v>
      </c>
      <c r="H93">
        <v>44.201999999999998</v>
      </c>
      <c r="I93">
        <v>-39.024999999999999</v>
      </c>
      <c r="J93">
        <v>38.904510000000002</v>
      </c>
      <c r="K93">
        <v>44.207999999999998</v>
      </c>
      <c r="L93">
        <v>-38.948</v>
      </c>
      <c r="M93">
        <v>58.917999999999999</v>
      </c>
      <c r="N93" s="9">
        <f t="shared" si="0"/>
        <v>1.2671300000000032</v>
      </c>
      <c r="O93" s="9">
        <f t="shared" si="1"/>
        <v>6.6925538139086984E-4</v>
      </c>
      <c r="P93" s="9">
        <f t="shared" si="2"/>
        <v>3.5930952880911654E-4</v>
      </c>
    </row>
    <row r="94" spans="1:16" x14ac:dyDescent="0.3">
      <c r="A94">
        <v>31.622779999999999</v>
      </c>
      <c r="B94">
        <v>51.319000000000003</v>
      </c>
      <c r="C94">
        <v>-42.838999999999999</v>
      </c>
      <c r="D94">
        <v>31.622779999999999</v>
      </c>
      <c r="E94">
        <v>51.406999999999996</v>
      </c>
      <c r="F94">
        <v>-42.555999999999997</v>
      </c>
      <c r="G94">
        <v>31.622779999999999</v>
      </c>
      <c r="H94">
        <v>51.424999999999997</v>
      </c>
      <c r="I94">
        <v>-42.601999999999997</v>
      </c>
      <c r="J94">
        <v>31.622779999999999</v>
      </c>
      <c r="K94">
        <v>51.401000000000003</v>
      </c>
      <c r="L94">
        <v>-42.515000000000001</v>
      </c>
      <c r="M94">
        <v>66.704999999999998</v>
      </c>
      <c r="N94" s="9">
        <f t="shared" si="0"/>
        <v>8.783299999999962E-2</v>
      </c>
      <c r="O94" s="9">
        <f t="shared" si="1"/>
        <v>3.5197063246046796E-5</v>
      </c>
      <c r="P94" s="9">
        <f t="shared" si="2"/>
        <v>2.5103447633198673E-5</v>
      </c>
    </row>
    <row r="95" spans="1:16" x14ac:dyDescent="0.3">
      <c r="A95">
        <v>25.703959999999999</v>
      </c>
      <c r="B95">
        <v>58.371000000000002</v>
      </c>
      <c r="C95">
        <v>-45.216999999999999</v>
      </c>
      <c r="D95">
        <v>25.703959999999999</v>
      </c>
      <c r="E95">
        <v>59.683</v>
      </c>
      <c r="F95">
        <v>-45.067</v>
      </c>
      <c r="G95">
        <v>25.703959999999999</v>
      </c>
      <c r="H95">
        <v>59.722000000000001</v>
      </c>
      <c r="I95">
        <v>-45.103999999999999</v>
      </c>
      <c r="J95">
        <v>25.703959999999999</v>
      </c>
      <c r="K95">
        <v>59.661999999999999</v>
      </c>
      <c r="L95">
        <v>-45.02</v>
      </c>
      <c r="M95">
        <v>74.742000000000004</v>
      </c>
      <c r="N95" s="9">
        <f t="shared" si="0"/>
        <v>1.7438439999999933</v>
      </c>
      <c r="O95" s="9">
        <f t="shared" si="1"/>
        <v>5.1800796924706804E-4</v>
      </c>
      <c r="P95" s="9">
        <f t="shared" si="2"/>
        <v>3.0529569078321304E-4</v>
      </c>
    </row>
    <row r="96" spans="1:16" x14ac:dyDescent="0.3">
      <c r="A96">
        <v>20.892959999999999</v>
      </c>
      <c r="B96">
        <v>67.537999999999997</v>
      </c>
      <c r="C96">
        <v>-46.51</v>
      </c>
      <c r="D96">
        <v>20.892959999999999</v>
      </c>
      <c r="E96">
        <v>68.623000000000005</v>
      </c>
      <c r="F96">
        <v>-46.133000000000003</v>
      </c>
      <c r="G96">
        <v>20.892959999999999</v>
      </c>
      <c r="H96">
        <v>68.680000000000007</v>
      </c>
      <c r="I96">
        <v>-46.151000000000003</v>
      </c>
      <c r="J96">
        <v>20.892959999999999</v>
      </c>
      <c r="K96">
        <v>68.585999999999999</v>
      </c>
      <c r="L96">
        <v>-46.087000000000003</v>
      </c>
      <c r="M96">
        <v>82.632000000000005</v>
      </c>
      <c r="N96" s="9">
        <f t="shared" si="0"/>
        <v>1.3193540000000137</v>
      </c>
      <c r="O96" s="9">
        <f t="shared" si="1"/>
        <v>3.3699497037991435E-4</v>
      </c>
      <c r="P96" s="9">
        <f t="shared" si="2"/>
        <v>1.8705674672713857E-4</v>
      </c>
    </row>
    <row r="97" spans="1:16" x14ac:dyDescent="0.3">
      <c r="A97">
        <v>16.98244</v>
      </c>
      <c r="B97">
        <v>78.778999999999996</v>
      </c>
      <c r="C97">
        <v>-44.927999999999997</v>
      </c>
      <c r="D97">
        <v>16.98244</v>
      </c>
      <c r="E97">
        <v>77.661000000000001</v>
      </c>
      <c r="F97">
        <v>-45.578000000000003</v>
      </c>
      <c r="G97">
        <v>16.98244</v>
      </c>
      <c r="H97">
        <v>77.727000000000004</v>
      </c>
      <c r="I97">
        <v>-45.57</v>
      </c>
      <c r="J97">
        <v>16.98244</v>
      </c>
      <c r="K97">
        <v>77.608999999999995</v>
      </c>
      <c r="L97">
        <v>-45.539000000000001</v>
      </c>
      <c r="M97">
        <v>89.983000000000004</v>
      </c>
      <c r="N97" s="9">
        <f t="shared" si="0"/>
        <v>1.6724239999999961</v>
      </c>
      <c r="O97" s="9">
        <f t="shared" si="1"/>
        <v>3.8166188303254063E-4</v>
      </c>
      <c r="P97" s="9">
        <f t="shared" si="2"/>
        <v>2.151698364585282E-4</v>
      </c>
    </row>
    <row r="98" spans="1:16" x14ac:dyDescent="0.3">
      <c r="A98">
        <v>13.803839999999999</v>
      </c>
      <c r="B98">
        <v>87</v>
      </c>
      <c r="C98">
        <v>-44.290999999999997</v>
      </c>
      <c r="D98">
        <v>13.803839999999999</v>
      </c>
      <c r="E98">
        <v>86.203000000000003</v>
      </c>
      <c r="F98">
        <v>-43.494999999999997</v>
      </c>
      <c r="G98">
        <v>13.803839999999999</v>
      </c>
      <c r="H98">
        <v>86.266999999999996</v>
      </c>
      <c r="I98">
        <v>-43.457000000000001</v>
      </c>
      <c r="J98">
        <v>13.803839999999999</v>
      </c>
      <c r="K98">
        <v>86.14</v>
      </c>
      <c r="L98">
        <v>-43.468000000000004</v>
      </c>
      <c r="M98">
        <v>96.486000000000004</v>
      </c>
      <c r="N98" s="9">
        <f t="shared" si="0"/>
        <v>1.2688249999999943</v>
      </c>
      <c r="O98" s="9">
        <f t="shared" si="1"/>
        <v>4.4050614375523006E-4</v>
      </c>
      <c r="P98" s="9">
        <f t="shared" si="2"/>
        <v>1.5220139209779697E-4</v>
      </c>
    </row>
    <row r="99" spans="1:16" x14ac:dyDescent="0.3">
      <c r="A99">
        <v>11.220179999999999</v>
      </c>
      <c r="B99">
        <v>94.152000000000001</v>
      </c>
      <c r="C99">
        <v>-40.619999999999997</v>
      </c>
      <c r="D99">
        <v>11.220179999999999</v>
      </c>
      <c r="E99">
        <v>93.78</v>
      </c>
      <c r="F99">
        <v>-40.21</v>
      </c>
      <c r="G99">
        <v>11.220179999999999</v>
      </c>
      <c r="H99">
        <v>93.83</v>
      </c>
      <c r="I99">
        <v>-40.145000000000003</v>
      </c>
      <c r="J99">
        <v>11.220179999999999</v>
      </c>
      <c r="K99">
        <v>93.712000000000003</v>
      </c>
      <c r="L99">
        <v>-40.198</v>
      </c>
      <c r="M99">
        <v>101.97</v>
      </c>
      <c r="N99" s="9">
        <f t="shared" si="0"/>
        <v>0.30648399999999709</v>
      </c>
      <c r="O99" s="9">
        <f t="shared" si="1"/>
        <v>1.5177562148802228E-4</v>
      </c>
      <c r="P99" s="9">
        <f t="shared" si="2"/>
        <v>3.5746345503406219E-5</v>
      </c>
    </row>
    <row r="100" spans="1:16" x14ac:dyDescent="0.3">
      <c r="A100">
        <v>9.1201080000000001</v>
      </c>
      <c r="B100">
        <v>98.513999999999996</v>
      </c>
      <c r="C100">
        <v>-35.606999999999999</v>
      </c>
      <c r="D100">
        <v>9.1201080000000001</v>
      </c>
      <c r="E100">
        <v>100.13</v>
      </c>
      <c r="F100">
        <v>-36.17</v>
      </c>
      <c r="G100">
        <v>9.1201080000000001</v>
      </c>
      <c r="H100">
        <v>100.16</v>
      </c>
      <c r="I100">
        <v>-36.082999999999998</v>
      </c>
      <c r="J100">
        <v>9.1201080000000001</v>
      </c>
      <c r="K100">
        <v>100.07</v>
      </c>
      <c r="L100">
        <v>-36.170999999999999</v>
      </c>
      <c r="M100">
        <v>106.4</v>
      </c>
      <c r="N100" s="9">
        <f t="shared" si="0"/>
        <v>2.9284250000000016</v>
      </c>
      <c r="O100" s="9">
        <f t="shared" si="1"/>
        <v>4.4409048761713359E-4</v>
      </c>
      <c r="P100" s="9">
        <f t="shared" si="2"/>
        <v>2.4193148362429951E-4</v>
      </c>
    </row>
    <row r="101" spans="1:16" x14ac:dyDescent="0.3">
      <c r="A101">
        <v>7.4131020000000003</v>
      </c>
      <c r="B101">
        <v>105.61</v>
      </c>
      <c r="C101">
        <v>-31.646999999999998</v>
      </c>
      <c r="D101">
        <v>7.4131020000000003</v>
      </c>
      <c r="E101">
        <v>105.22</v>
      </c>
      <c r="F101">
        <v>-31.812999999999999</v>
      </c>
      <c r="G101">
        <v>7.4131020000000003</v>
      </c>
      <c r="H101">
        <v>105.23</v>
      </c>
      <c r="I101">
        <v>-31.713999999999999</v>
      </c>
      <c r="J101">
        <v>7.4131020000000003</v>
      </c>
      <c r="K101">
        <v>105.16</v>
      </c>
      <c r="L101">
        <v>-31.826000000000001</v>
      </c>
      <c r="M101">
        <v>109.87</v>
      </c>
      <c r="N101" s="9">
        <f t="shared" si="0"/>
        <v>0.17965600000000059</v>
      </c>
      <c r="O101" s="9">
        <f t="shared" si="1"/>
        <v>1.7503526572810361E-5</v>
      </c>
      <c r="P101" s="9">
        <f t="shared" si="2"/>
        <v>1.9429284995529532E-5</v>
      </c>
    </row>
    <row r="102" spans="1:16" x14ac:dyDescent="0.3">
      <c r="A102">
        <v>6.0255960000000002</v>
      </c>
      <c r="B102">
        <v>107.45</v>
      </c>
      <c r="C102">
        <v>-27.227</v>
      </c>
      <c r="D102">
        <v>6.0255960000000002</v>
      </c>
      <c r="E102">
        <v>109.15</v>
      </c>
      <c r="F102">
        <v>-27.492000000000001</v>
      </c>
      <c r="G102">
        <v>6.0255960000000002</v>
      </c>
      <c r="H102">
        <v>109.13</v>
      </c>
      <c r="I102">
        <v>-27.388000000000002</v>
      </c>
      <c r="J102">
        <v>6.0255960000000002</v>
      </c>
      <c r="K102">
        <v>109.1</v>
      </c>
      <c r="L102">
        <v>-27.513000000000002</v>
      </c>
      <c r="M102">
        <v>112.51</v>
      </c>
      <c r="N102" s="9">
        <f t="shared" si="0"/>
        <v>2.9602250000000097</v>
      </c>
      <c r="O102" s="9">
        <f t="shared" si="1"/>
        <v>2.7154673521521966E-4</v>
      </c>
      <c r="P102" s="9">
        <f t="shared" si="2"/>
        <v>2.2151230670090048E-4</v>
      </c>
    </row>
    <row r="103" spans="1:16" x14ac:dyDescent="0.3">
      <c r="A103">
        <v>4.8977880000000003</v>
      </c>
      <c r="B103">
        <v>112.37</v>
      </c>
      <c r="C103">
        <v>-23.402000000000001</v>
      </c>
      <c r="D103">
        <v>4.8977880000000003</v>
      </c>
      <c r="E103">
        <v>112.1</v>
      </c>
      <c r="F103">
        <v>-23.44</v>
      </c>
      <c r="G103">
        <v>4.8977880000000003</v>
      </c>
      <c r="H103">
        <v>112.06</v>
      </c>
      <c r="I103">
        <v>-23.338000000000001</v>
      </c>
      <c r="J103">
        <v>4.8977880000000003</v>
      </c>
      <c r="K103">
        <v>112.06</v>
      </c>
      <c r="L103">
        <v>-23.466999999999999</v>
      </c>
      <c r="M103">
        <v>114.49</v>
      </c>
      <c r="N103" s="9">
        <f t="shared" si="0"/>
        <v>7.4344000000005545E-2</v>
      </c>
      <c r="O103" s="9">
        <f t="shared" si="1"/>
        <v>1.5173088407205617E-5</v>
      </c>
      <c r="P103" s="9">
        <f t="shared" si="2"/>
        <v>7.6536390186347391E-6</v>
      </c>
    </row>
    <row r="104" spans="1:16" x14ac:dyDescent="0.3">
      <c r="A104">
        <v>3.9810720000000002</v>
      </c>
      <c r="B104">
        <v>114.41</v>
      </c>
      <c r="C104">
        <v>-19.553999999999998</v>
      </c>
      <c r="D104">
        <v>3.9810720000000002</v>
      </c>
      <c r="E104">
        <v>114.28</v>
      </c>
      <c r="F104">
        <v>-19.786999999999999</v>
      </c>
      <c r="G104">
        <v>3.9810720000000002</v>
      </c>
      <c r="H104">
        <v>114.21</v>
      </c>
      <c r="I104">
        <v>-19.690000000000001</v>
      </c>
      <c r="J104">
        <v>3.9810720000000002</v>
      </c>
      <c r="K104">
        <v>114.24</v>
      </c>
      <c r="L104">
        <v>-19.815999999999999</v>
      </c>
      <c r="M104">
        <v>115.95</v>
      </c>
      <c r="N104" s="9">
        <f t="shared" si="0"/>
        <v>7.1188999999999072E-2</v>
      </c>
      <c r="O104" s="9">
        <f t="shared" si="1"/>
        <v>5.077403169410082E-5</v>
      </c>
      <c r="P104" s="9">
        <f t="shared" si="2"/>
        <v>7.2558747520500454E-6</v>
      </c>
    </row>
    <row r="105" spans="1:16" x14ac:dyDescent="0.3">
      <c r="A105">
        <v>3.2359369999999998</v>
      </c>
      <c r="B105">
        <v>118.23</v>
      </c>
      <c r="C105">
        <v>-16.164999999999999</v>
      </c>
      <c r="D105">
        <v>3.2359369999999998</v>
      </c>
      <c r="E105">
        <v>115.87</v>
      </c>
      <c r="F105">
        <v>-16.582000000000001</v>
      </c>
      <c r="G105">
        <v>3.2359369999999998</v>
      </c>
      <c r="H105">
        <v>115.78</v>
      </c>
      <c r="I105">
        <v>-16.492000000000001</v>
      </c>
      <c r="J105">
        <v>3.2359369999999998</v>
      </c>
      <c r="K105">
        <v>115.84</v>
      </c>
      <c r="L105">
        <v>-16.61</v>
      </c>
      <c r="M105">
        <v>117.02</v>
      </c>
      <c r="N105" s="9">
        <f t="shared" si="0"/>
        <v>5.7434889999999994</v>
      </c>
      <c r="O105" s="9">
        <f t="shared" si="1"/>
        <v>8.4092186450578381E-4</v>
      </c>
      <c r="P105" s="9">
        <f t="shared" si="2"/>
        <v>4.3155986159620332E-4</v>
      </c>
    </row>
    <row r="106" spans="1:16" x14ac:dyDescent="0.3">
      <c r="A106">
        <v>2.6302680000000001</v>
      </c>
      <c r="B106">
        <v>116.6</v>
      </c>
      <c r="C106">
        <v>-13.696</v>
      </c>
      <c r="D106">
        <v>2.6302680000000001</v>
      </c>
      <c r="E106">
        <v>117.01</v>
      </c>
      <c r="F106">
        <v>-13.821</v>
      </c>
      <c r="G106">
        <v>2.6302680000000001</v>
      </c>
      <c r="H106">
        <v>116.92</v>
      </c>
      <c r="I106">
        <v>-13.74</v>
      </c>
      <c r="J106">
        <v>2.6302680000000001</v>
      </c>
      <c r="K106">
        <v>116.99</v>
      </c>
      <c r="L106">
        <v>-13.849</v>
      </c>
      <c r="M106">
        <v>117.81</v>
      </c>
      <c r="N106" s="9">
        <f t="shared" si="0"/>
        <v>0.18372500000000885</v>
      </c>
      <c r="O106" s="9">
        <f t="shared" si="1"/>
        <v>1.7745609761087739E-5</v>
      </c>
      <c r="P106" s="9">
        <f t="shared" si="2"/>
        <v>1.2646148382652774E-5</v>
      </c>
    </row>
    <row r="107" spans="1:16" x14ac:dyDescent="0.3">
      <c r="A107">
        <v>2.1379619999999999</v>
      </c>
      <c r="B107">
        <v>118.28</v>
      </c>
      <c r="C107">
        <v>-11.534000000000001</v>
      </c>
      <c r="D107">
        <v>2.1379619999999999</v>
      </c>
      <c r="E107">
        <v>117.84</v>
      </c>
      <c r="F107">
        <v>-11.476000000000001</v>
      </c>
      <c r="G107">
        <v>2.1379619999999999</v>
      </c>
      <c r="H107">
        <v>117.73</v>
      </c>
      <c r="I107">
        <v>-11.404999999999999</v>
      </c>
      <c r="J107">
        <v>2.1379619999999999</v>
      </c>
      <c r="K107">
        <v>117.82</v>
      </c>
      <c r="L107">
        <v>-11.503</v>
      </c>
      <c r="M107">
        <v>118.38</v>
      </c>
      <c r="N107" s="9">
        <f t="shared" si="0"/>
        <v>0.19696399999999797</v>
      </c>
      <c r="O107" s="9">
        <f t="shared" si="1"/>
        <v>1.4975968438212241E-4</v>
      </c>
      <c r="P107" s="9">
        <f t="shared" si="2"/>
        <v>1.5167899989684239E-5</v>
      </c>
    </row>
    <row r="108" spans="1:16" x14ac:dyDescent="0.3">
      <c r="A108">
        <v>1.7378009999999999</v>
      </c>
      <c r="B108">
        <v>116.97</v>
      </c>
      <c r="C108">
        <v>-9.5472999999999999</v>
      </c>
      <c r="D108">
        <v>1.7378009999999999</v>
      </c>
      <c r="E108">
        <v>118.44</v>
      </c>
      <c r="F108">
        <v>-9.5029000000000003</v>
      </c>
      <c r="G108">
        <v>1.7378009999999999</v>
      </c>
      <c r="H108">
        <v>118.32</v>
      </c>
      <c r="I108">
        <v>-9.4398999999999997</v>
      </c>
      <c r="J108">
        <v>1.7378009999999999</v>
      </c>
      <c r="K108">
        <v>118.43</v>
      </c>
      <c r="L108">
        <v>-9.5272000000000006</v>
      </c>
      <c r="M108">
        <v>118.81</v>
      </c>
      <c r="N108" s="9">
        <f t="shared" si="0"/>
        <v>2.1628713599999965</v>
      </c>
      <c r="O108" s="9">
        <f t="shared" si="1"/>
        <v>2.596236536581491E-4</v>
      </c>
      <c r="P108" s="9">
        <f t="shared" si="2"/>
        <v>1.510299446468493E-4</v>
      </c>
    </row>
    <row r="109" spans="1:16" x14ac:dyDescent="0.3">
      <c r="A109">
        <v>1.4125380000000001</v>
      </c>
      <c r="B109">
        <v>119.04</v>
      </c>
      <c r="C109">
        <v>-7.7531999999999996</v>
      </c>
      <c r="D109">
        <v>1.4125380000000001</v>
      </c>
      <c r="E109">
        <v>118.88</v>
      </c>
      <c r="F109">
        <v>-7.8529999999999998</v>
      </c>
      <c r="G109">
        <v>1.4125380000000001</v>
      </c>
      <c r="H109">
        <v>118.75</v>
      </c>
      <c r="I109">
        <v>-7.7983000000000002</v>
      </c>
      <c r="J109">
        <v>1.4125380000000001</v>
      </c>
      <c r="K109">
        <v>118.86</v>
      </c>
      <c r="L109">
        <v>-7.8749000000000002</v>
      </c>
      <c r="M109">
        <v>119.12</v>
      </c>
      <c r="N109" s="9">
        <f t="shared" si="0"/>
        <v>3.5560040000003477E-2</v>
      </c>
      <c r="O109" s="9">
        <f t="shared" si="1"/>
        <v>3.9410572884331117E-5</v>
      </c>
      <c r="P109" s="9">
        <f t="shared" si="2"/>
        <v>3.3271206991530323E-6</v>
      </c>
    </row>
    <row r="110" spans="1:16" x14ac:dyDescent="0.3">
      <c r="A110">
        <v>1.1481539999999999</v>
      </c>
      <c r="B110">
        <v>119.73</v>
      </c>
      <c r="C110">
        <v>-6.4785000000000004</v>
      </c>
      <c r="D110">
        <v>1.1481539999999999</v>
      </c>
      <c r="E110">
        <v>119.19</v>
      </c>
      <c r="F110">
        <v>-6.4801000000000002</v>
      </c>
      <c r="G110">
        <v>1.1481539999999999</v>
      </c>
      <c r="H110">
        <v>119.06</v>
      </c>
      <c r="I110">
        <v>-6.4329000000000001</v>
      </c>
      <c r="J110">
        <v>1.1481539999999999</v>
      </c>
      <c r="K110">
        <v>119.18</v>
      </c>
      <c r="L110">
        <v>-6.4996999999999998</v>
      </c>
      <c r="M110">
        <v>119.36</v>
      </c>
      <c r="N110" s="9">
        <f t="shared" si="0"/>
        <v>0.29160256000000673</v>
      </c>
      <c r="O110" s="9">
        <f t="shared" si="1"/>
        <v>8.1915484865694636E-5</v>
      </c>
      <c r="P110" s="9">
        <f t="shared" si="2"/>
        <v>2.1265402221530229E-5</v>
      </c>
    </row>
    <row r="111" spans="1:16" x14ac:dyDescent="0.3">
      <c r="A111">
        <v>0.93325429999999998</v>
      </c>
      <c r="B111">
        <v>118.82</v>
      </c>
      <c r="C111">
        <v>-5.2827999999999999</v>
      </c>
      <c r="D111">
        <v>0.93325429999999998</v>
      </c>
      <c r="E111">
        <v>119.42</v>
      </c>
      <c r="F111">
        <v>-5.3415999999999997</v>
      </c>
      <c r="G111">
        <v>0.93325429999999998</v>
      </c>
      <c r="H111">
        <v>119.29</v>
      </c>
      <c r="I111">
        <v>-5.3010000000000002</v>
      </c>
      <c r="J111">
        <v>0.93325429999999998</v>
      </c>
      <c r="K111">
        <v>119.42</v>
      </c>
      <c r="L111">
        <v>-5.3589000000000002</v>
      </c>
      <c r="M111">
        <v>119.54</v>
      </c>
      <c r="N111" s="9">
        <f t="shared" si="0"/>
        <v>0.36345744000001023</v>
      </c>
      <c r="O111" s="9">
        <f t="shared" si="1"/>
        <v>2.7311076493784048E-5</v>
      </c>
      <c r="P111" s="9">
        <f t="shared" si="2"/>
        <v>2.5597966546380369E-5</v>
      </c>
    </row>
    <row r="112" spans="1:16" x14ac:dyDescent="0.3">
      <c r="A112">
        <v>0.75857759999999996</v>
      </c>
      <c r="B112">
        <v>117.7</v>
      </c>
      <c r="C112">
        <v>-4.3301999999999996</v>
      </c>
      <c r="D112">
        <v>0.75857759999999996</v>
      </c>
      <c r="E112">
        <v>119.59</v>
      </c>
      <c r="F112">
        <v>-4.3996000000000004</v>
      </c>
      <c r="G112">
        <v>0.75857759999999996</v>
      </c>
      <c r="H112">
        <v>119.45</v>
      </c>
      <c r="I112">
        <v>-4.3648999999999996</v>
      </c>
      <c r="J112">
        <v>0.75857759999999996</v>
      </c>
      <c r="K112">
        <v>119.59</v>
      </c>
      <c r="L112">
        <v>-4.4147999999999996</v>
      </c>
      <c r="M112">
        <v>119.67</v>
      </c>
      <c r="N112" s="9">
        <f t="shared" si="0"/>
        <v>3.576916360000002</v>
      </c>
      <c r="O112" s="9">
        <f t="shared" si="1"/>
        <v>2.7783562573344448E-4</v>
      </c>
      <c r="P112" s="9">
        <f t="shared" si="2"/>
        <v>2.4992616013769751E-4</v>
      </c>
    </row>
    <row r="113" spans="1:16" x14ac:dyDescent="0.3">
      <c r="A113">
        <v>0.616595</v>
      </c>
      <c r="B113">
        <v>120.78</v>
      </c>
      <c r="C113">
        <v>-3.5750999999999999</v>
      </c>
      <c r="D113">
        <v>0.616595</v>
      </c>
      <c r="E113">
        <v>119.72</v>
      </c>
      <c r="F113">
        <v>-3.6217000000000001</v>
      </c>
      <c r="G113">
        <v>0.616595</v>
      </c>
      <c r="H113">
        <v>119.58</v>
      </c>
      <c r="I113">
        <v>-3.5920999999999998</v>
      </c>
      <c r="J113">
        <v>0.616595</v>
      </c>
      <c r="K113">
        <v>119.72</v>
      </c>
      <c r="L113">
        <v>-3.6349</v>
      </c>
      <c r="M113">
        <v>119.77</v>
      </c>
      <c r="N113" s="9">
        <f t="shared" si="0"/>
        <v>1.1257715600000049</v>
      </c>
      <c r="O113" s="9">
        <f t="shared" si="1"/>
        <v>1.2310126755343318E-4</v>
      </c>
      <c r="P113" s="9">
        <f t="shared" si="2"/>
        <v>7.8570256386452963E-5</v>
      </c>
    </row>
    <row r="114" spans="1:16" x14ac:dyDescent="0.3">
      <c r="A114">
        <v>0.50118720000000005</v>
      </c>
      <c r="B114">
        <v>120.46</v>
      </c>
      <c r="C114">
        <v>-2.9544999999999999</v>
      </c>
      <c r="D114">
        <v>0.50118720000000005</v>
      </c>
      <c r="E114">
        <v>119.81</v>
      </c>
      <c r="F114">
        <v>-2.98</v>
      </c>
      <c r="G114">
        <v>0.50118720000000005</v>
      </c>
      <c r="H114">
        <v>119.67</v>
      </c>
      <c r="I114">
        <v>-2.9548000000000001</v>
      </c>
      <c r="J114">
        <v>0.50118720000000005</v>
      </c>
      <c r="K114">
        <v>119.81</v>
      </c>
      <c r="L114">
        <v>-2.9914999999999998</v>
      </c>
      <c r="M114">
        <v>119.85</v>
      </c>
      <c r="N114" s="9">
        <f t="shared" si="0"/>
        <v>0.42315024999998896</v>
      </c>
      <c r="O114" s="9">
        <f t="shared" si="1"/>
        <v>4.3589944488809264E-5</v>
      </c>
      <c r="P114" s="9">
        <f t="shared" si="2"/>
        <v>2.9510383166421108E-5</v>
      </c>
    </row>
    <row r="115" spans="1:16" x14ac:dyDescent="0.3">
      <c r="A115">
        <v>0.40738029999999997</v>
      </c>
      <c r="B115">
        <v>121.31</v>
      </c>
      <c r="C115">
        <v>-2.4327000000000001</v>
      </c>
      <c r="D115">
        <v>0.40738029999999997</v>
      </c>
      <c r="E115">
        <v>119.89</v>
      </c>
      <c r="F115">
        <v>-2.4512</v>
      </c>
      <c r="G115">
        <v>0.40738029999999997</v>
      </c>
      <c r="H115">
        <v>119.74</v>
      </c>
      <c r="I115">
        <v>-2.4298000000000002</v>
      </c>
      <c r="J115">
        <v>0.40738029999999997</v>
      </c>
      <c r="K115">
        <v>119.89</v>
      </c>
      <c r="L115">
        <v>-2.4611000000000001</v>
      </c>
      <c r="M115">
        <v>119.91</v>
      </c>
      <c r="N115" s="9">
        <f t="shared" si="0"/>
        <v>2.016742250000005</v>
      </c>
      <c r="O115" s="9">
        <f t="shared" si="1"/>
        <v>1.7334225646067103E-4</v>
      </c>
      <c r="P115" s="9">
        <f t="shared" si="2"/>
        <v>1.402818482204769E-4</v>
      </c>
    </row>
    <row r="116" spans="1:16" x14ac:dyDescent="0.3">
      <c r="A116">
        <v>0.33113110000000001</v>
      </c>
      <c r="B116">
        <v>119.8</v>
      </c>
      <c r="C116">
        <v>-1.9837</v>
      </c>
      <c r="D116">
        <v>0.33113110000000001</v>
      </c>
      <c r="E116">
        <v>119.94</v>
      </c>
      <c r="F116">
        <v>-2.0158</v>
      </c>
      <c r="G116">
        <v>0.33113110000000001</v>
      </c>
      <c r="H116">
        <v>119.79</v>
      </c>
      <c r="I116">
        <v>-1.9976</v>
      </c>
      <c r="J116">
        <v>0.33113110000000001</v>
      </c>
      <c r="K116">
        <v>119.94</v>
      </c>
      <c r="L116">
        <v>-2.0243000000000002</v>
      </c>
      <c r="M116">
        <v>119.96</v>
      </c>
      <c r="N116" s="9">
        <f t="shared" si="0"/>
        <v>2.0630410000000161E-2</v>
      </c>
      <c r="O116" s="9">
        <f t="shared" si="1"/>
        <v>4.842560381511983E-5</v>
      </c>
      <c r="P116" s="9">
        <f t="shared" si="2"/>
        <v>1.4766366183278128E-6</v>
      </c>
    </row>
    <row r="117" spans="1:16" x14ac:dyDescent="0.3">
      <c r="A117">
        <v>0.26915349999999999</v>
      </c>
      <c r="B117">
        <v>121.45</v>
      </c>
      <c r="C117">
        <v>-1.6635</v>
      </c>
      <c r="D117">
        <v>0.26915349999999999</v>
      </c>
      <c r="E117">
        <v>119.98</v>
      </c>
      <c r="F117">
        <v>-1.6573</v>
      </c>
      <c r="G117">
        <v>0.26915349999999999</v>
      </c>
      <c r="H117">
        <v>119.84</v>
      </c>
      <c r="I117">
        <v>-1.6419999999999999</v>
      </c>
      <c r="J117">
        <v>0.26915349999999999</v>
      </c>
      <c r="K117">
        <v>119.99</v>
      </c>
      <c r="L117">
        <v>-1.6647000000000001</v>
      </c>
      <c r="M117">
        <v>120</v>
      </c>
      <c r="N117" s="9">
        <f t="shared" si="0"/>
        <v>2.1609384399999967</v>
      </c>
      <c r="O117" s="9">
        <f t="shared" si="1"/>
        <v>3.5193521055717949E-4</v>
      </c>
      <c r="P117" s="9">
        <f t="shared" si="2"/>
        <v>1.4802406075029994E-4</v>
      </c>
    </row>
    <row r="118" spans="1:16" x14ac:dyDescent="0.3">
      <c r="A118">
        <v>0.2187762</v>
      </c>
      <c r="B118">
        <v>122.31</v>
      </c>
      <c r="C118">
        <v>-1.3456999999999999</v>
      </c>
      <c r="D118">
        <v>0.2187762</v>
      </c>
      <c r="E118">
        <v>120.02</v>
      </c>
      <c r="F118">
        <v>-1.3625</v>
      </c>
      <c r="G118">
        <v>0.2187762</v>
      </c>
      <c r="H118">
        <v>119.87</v>
      </c>
      <c r="I118">
        <v>-1.3494999999999999</v>
      </c>
      <c r="J118">
        <v>0.2187762</v>
      </c>
      <c r="K118">
        <v>120.02</v>
      </c>
      <c r="L118">
        <v>-1.3687</v>
      </c>
      <c r="M118">
        <v>120.03</v>
      </c>
      <c r="N118" s="9">
        <f t="shared" si="0"/>
        <v>5.2443822400000286</v>
      </c>
      <c r="O118" s="9">
        <f t="shared" si="1"/>
        <v>4.2227075324311717E-4</v>
      </c>
      <c r="P118" s="9">
        <f t="shared" si="2"/>
        <v>3.6404163061951056E-4</v>
      </c>
    </row>
    <row r="119" spans="1:16" x14ac:dyDescent="0.3">
      <c r="A119">
        <v>0.17782790000000001</v>
      </c>
      <c r="B119">
        <v>119.63</v>
      </c>
      <c r="C119">
        <v>-1.1073999999999999</v>
      </c>
      <c r="D119">
        <v>0.17782790000000001</v>
      </c>
      <c r="E119">
        <v>120.04</v>
      </c>
      <c r="F119">
        <v>-1.1198999999999999</v>
      </c>
      <c r="G119">
        <v>0.17782790000000001</v>
      </c>
      <c r="H119">
        <v>119.89</v>
      </c>
      <c r="I119">
        <v>-1.109</v>
      </c>
      <c r="J119">
        <v>0.17782790000000001</v>
      </c>
      <c r="K119">
        <v>120.05</v>
      </c>
      <c r="L119">
        <v>-1.1253</v>
      </c>
      <c r="M119">
        <v>120.05</v>
      </c>
      <c r="N119" s="9">
        <f t="shared" si="0"/>
        <v>0.16825625000000885</v>
      </c>
      <c r="O119" s="9">
        <f t="shared" si="1"/>
        <v>6.784564968433244E-6</v>
      </c>
      <c r="P119" s="9">
        <f t="shared" si="2"/>
        <v>1.2260952907427771E-5</v>
      </c>
    </row>
    <row r="120" spans="1:16" x14ac:dyDescent="0.3">
      <c r="A120">
        <v>0.14454400000000001</v>
      </c>
      <c r="B120">
        <v>119.29</v>
      </c>
      <c r="C120">
        <v>-0.91188999999999998</v>
      </c>
      <c r="D120">
        <v>0.14454400000000001</v>
      </c>
      <c r="E120">
        <v>120.06</v>
      </c>
      <c r="F120">
        <v>-0.92044999999999999</v>
      </c>
      <c r="G120">
        <v>0.14454400000000001</v>
      </c>
      <c r="H120">
        <v>119.91</v>
      </c>
      <c r="I120">
        <v>-0.91125</v>
      </c>
      <c r="J120">
        <v>0.14454400000000001</v>
      </c>
      <c r="K120">
        <v>120.07</v>
      </c>
      <c r="L120">
        <v>-0.92503000000000002</v>
      </c>
      <c r="M120">
        <v>120.07</v>
      </c>
      <c r="N120" s="9">
        <f t="shared" si="0"/>
        <v>0.59297327359999386</v>
      </c>
      <c r="O120" s="9">
        <f t="shared" si="1"/>
        <v>2.7227801387346957E-5</v>
      </c>
      <c r="P120" s="9">
        <f t="shared" si="2"/>
        <v>4.2210222400646677E-5</v>
      </c>
    </row>
    <row r="121" spans="1:16" x14ac:dyDescent="0.3">
      <c r="A121">
        <v>0.11748980000000001</v>
      </c>
      <c r="B121">
        <v>120.77</v>
      </c>
      <c r="C121">
        <v>-0.74341000000000002</v>
      </c>
      <c r="D121">
        <v>0.11748980000000001</v>
      </c>
      <c r="E121">
        <v>120.08</v>
      </c>
      <c r="F121">
        <v>-0.75646999999999998</v>
      </c>
      <c r="G121">
        <v>0.11748980000000001</v>
      </c>
      <c r="H121">
        <v>119.93</v>
      </c>
      <c r="I121">
        <v>-0.74870999999999999</v>
      </c>
      <c r="J121">
        <v>0.11748980000000001</v>
      </c>
      <c r="K121">
        <v>120.08</v>
      </c>
      <c r="L121">
        <v>-0.76036999999999999</v>
      </c>
      <c r="M121">
        <v>120.09</v>
      </c>
      <c r="N121" s="9">
        <f t="shared" si="0"/>
        <v>0.47627056359999687</v>
      </c>
      <c r="O121" s="9">
        <f t="shared" si="1"/>
        <v>9.9167224686143302E-5</v>
      </c>
      <c r="P121" s="9">
        <f t="shared" si="2"/>
        <v>3.3037084537148253E-5</v>
      </c>
    </row>
    <row r="122" spans="1:16" x14ac:dyDescent="0.3">
      <c r="A122">
        <v>9.5499260000000002E-2</v>
      </c>
      <c r="B122">
        <v>120.56</v>
      </c>
      <c r="C122">
        <v>-0.62551000000000001</v>
      </c>
      <c r="D122">
        <v>9.5499260000000002E-2</v>
      </c>
      <c r="E122">
        <v>120.09</v>
      </c>
      <c r="F122">
        <v>-0.62166999999999994</v>
      </c>
      <c r="G122">
        <v>9.5499260000000002E-2</v>
      </c>
      <c r="H122">
        <v>119.94</v>
      </c>
      <c r="I122">
        <v>-0.61514000000000002</v>
      </c>
      <c r="J122">
        <v>9.5499260000000002E-2</v>
      </c>
      <c r="K122">
        <v>120.1</v>
      </c>
      <c r="L122">
        <v>-0.62497999999999998</v>
      </c>
      <c r="M122">
        <v>120.1</v>
      </c>
      <c r="N122" s="9">
        <f t="shared" si="0"/>
        <v>0.22091474559999894</v>
      </c>
      <c r="O122" s="9">
        <f t="shared" si="1"/>
        <v>3.1091167203962808E-4</v>
      </c>
      <c r="P122" s="9">
        <f t="shared" si="2"/>
        <v>1.4669606506907571E-5</v>
      </c>
    </row>
    <row r="123" spans="1:16" x14ac:dyDescent="0.3">
      <c r="A123">
        <v>7.762471E-2</v>
      </c>
      <c r="B123">
        <v>120.65</v>
      </c>
      <c r="C123">
        <v>-0.51014000000000004</v>
      </c>
      <c r="D123">
        <v>7.762471E-2</v>
      </c>
      <c r="E123">
        <v>120.1</v>
      </c>
      <c r="F123">
        <v>-0.51085999999999998</v>
      </c>
      <c r="G123">
        <v>7.762471E-2</v>
      </c>
      <c r="H123">
        <v>119.95</v>
      </c>
      <c r="I123">
        <v>-0.50536999999999999</v>
      </c>
      <c r="J123">
        <v>7.762471E-2</v>
      </c>
      <c r="K123">
        <v>120.11</v>
      </c>
      <c r="L123">
        <v>-0.51368000000000003</v>
      </c>
      <c r="M123">
        <v>120.11</v>
      </c>
      <c r="N123" s="9">
        <f t="shared" si="0"/>
        <v>0.30250051840001246</v>
      </c>
      <c r="O123" s="9">
        <f t="shared" si="1"/>
        <v>1.2314387171754711E-4</v>
      </c>
      <c r="P123" s="9">
        <f t="shared" si="2"/>
        <v>2.021342492644677E-5</v>
      </c>
    </row>
    <row r="124" spans="1:16" x14ac:dyDescent="0.3">
      <c r="A124">
        <v>6.3095730000000003E-2</v>
      </c>
      <c r="B124">
        <v>118.65</v>
      </c>
      <c r="C124">
        <v>-0.41353000000000001</v>
      </c>
      <c r="D124">
        <v>6.3095730000000003E-2</v>
      </c>
      <c r="E124">
        <v>120.11</v>
      </c>
      <c r="F124">
        <v>-0.41979</v>
      </c>
      <c r="G124">
        <v>6.3095730000000003E-2</v>
      </c>
      <c r="H124">
        <v>119.96</v>
      </c>
      <c r="I124">
        <v>-0.41517999999999999</v>
      </c>
      <c r="J124">
        <v>6.3095730000000003E-2</v>
      </c>
      <c r="K124">
        <v>120.12</v>
      </c>
      <c r="L124">
        <v>-0.42218</v>
      </c>
      <c r="M124">
        <v>120.12</v>
      </c>
      <c r="N124" s="9">
        <f t="shared" si="0"/>
        <v>2.1316391875999821</v>
      </c>
      <c r="O124" s="9">
        <f t="shared" si="1"/>
        <v>1.3504720559661743E-4</v>
      </c>
      <c r="P124" s="9">
        <f t="shared" si="2"/>
        <v>1.4976616019025081E-4</v>
      </c>
    </row>
    <row r="125" spans="1:16" x14ac:dyDescent="0.3">
      <c r="A125">
        <v>5.1286140000000001E-2</v>
      </c>
      <c r="B125">
        <v>118.54</v>
      </c>
      <c r="C125">
        <v>-0.34116000000000002</v>
      </c>
      <c r="D125">
        <v>5.1286140000000001E-2</v>
      </c>
      <c r="E125">
        <v>120.12</v>
      </c>
      <c r="F125">
        <v>-0.34494000000000002</v>
      </c>
      <c r="G125">
        <v>5.1286140000000001E-2</v>
      </c>
      <c r="H125">
        <v>119.97</v>
      </c>
      <c r="I125">
        <v>-0.34106999999999998</v>
      </c>
      <c r="J125">
        <v>5.1286140000000001E-2</v>
      </c>
      <c r="K125">
        <v>120.12</v>
      </c>
      <c r="L125">
        <v>-0.34697</v>
      </c>
      <c r="M125">
        <v>120.12</v>
      </c>
      <c r="N125" s="9">
        <f t="shared" si="0"/>
        <v>2.4964142883999947</v>
      </c>
      <c r="O125" s="9">
        <f t="shared" si="1"/>
        <v>1.4214760480537369E-4</v>
      </c>
      <c r="P125" s="9">
        <f t="shared" si="2"/>
        <v>1.7301580419816476E-4</v>
      </c>
    </row>
    <row r="126" spans="1:16" x14ac:dyDescent="0.3">
      <c r="A126">
        <v>4.1686939999999999E-2</v>
      </c>
      <c r="B126">
        <v>121.96</v>
      </c>
      <c r="C126">
        <v>-0.27537</v>
      </c>
      <c r="D126">
        <v>4.1686939999999999E-2</v>
      </c>
      <c r="E126">
        <v>120.12</v>
      </c>
      <c r="F126">
        <v>-0.28344000000000003</v>
      </c>
      <c r="G126">
        <v>4.1686939999999999E-2</v>
      </c>
      <c r="H126">
        <v>119.97</v>
      </c>
      <c r="I126">
        <v>-0.28017999999999998</v>
      </c>
      <c r="J126">
        <v>4.1686939999999999E-2</v>
      </c>
      <c r="K126">
        <v>120.13</v>
      </c>
      <c r="L126">
        <v>-0.28515000000000001</v>
      </c>
      <c r="M126">
        <v>120.13</v>
      </c>
      <c r="N126" s="9">
        <f t="shared" si="0"/>
        <v>3.3856651248999601</v>
      </c>
      <c r="O126" s="9">
        <f t="shared" si="1"/>
        <v>5.6986876282916405E-4</v>
      </c>
      <c r="P126" s="9">
        <f t="shared" si="2"/>
        <v>2.3206475256384713E-4</v>
      </c>
    </row>
    <row r="127" spans="1:16" x14ac:dyDescent="0.3">
      <c r="A127">
        <v>3.3884419999999998E-2</v>
      </c>
      <c r="B127">
        <v>119.82</v>
      </c>
      <c r="C127">
        <v>-0.22509000000000001</v>
      </c>
      <c r="D127">
        <v>3.3884419999999998E-2</v>
      </c>
      <c r="E127">
        <v>120.13</v>
      </c>
      <c r="F127">
        <v>-0.23289000000000001</v>
      </c>
      <c r="G127">
        <v>3.3884419999999998E-2</v>
      </c>
      <c r="H127">
        <v>119.97</v>
      </c>
      <c r="I127">
        <v>-0.23016</v>
      </c>
      <c r="J127">
        <v>3.3884419999999998E-2</v>
      </c>
      <c r="K127">
        <v>120.13</v>
      </c>
      <c r="L127">
        <v>-0.23433999999999999</v>
      </c>
      <c r="M127">
        <v>120.13</v>
      </c>
      <c r="N127" s="9">
        <f t="shared" si="0"/>
        <v>9.6160840000001413E-2</v>
      </c>
      <c r="O127" s="9">
        <f t="shared" si="1"/>
        <v>4.8680286461589119E-4</v>
      </c>
      <c r="P127" s="9">
        <f t="shared" si="2"/>
        <v>6.6650787076475777E-6</v>
      </c>
    </row>
    <row r="128" spans="1:16" x14ac:dyDescent="0.3">
      <c r="A128">
        <v>2.7542290000000001E-2</v>
      </c>
      <c r="B128">
        <v>119.85</v>
      </c>
      <c r="C128">
        <v>-0.18953</v>
      </c>
      <c r="D128">
        <v>2.7542290000000001E-2</v>
      </c>
      <c r="E128">
        <v>120.13</v>
      </c>
      <c r="F128">
        <v>-0.19136</v>
      </c>
      <c r="G128">
        <v>2.7542290000000001E-2</v>
      </c>
      <c r="H128">
        <v>119.98</v>
      </c>
      <c r="I128">
        <v>-0.18906999999999999</v>
      </c>
      <c r="J128">
        <v>2.7542290000000001E-2</v>
      </c>
      <c r="K128">
        <v>120.14</v>
      </c>
      <c r="L128">
        <v>-0.19258</v>
      </c>
      <c r="M128">
        <v>120.14</v>
      </c>
      <c r="N128" s="9">
        <f t="shared" si="0"/>
        <v>7.8403348900000641E-2</v>
      </c>
      <c r="O128" s="9">
        <f t="shared" si="1"/>
        <v>7.0933032803200128E-6</v>
      </c>
      <c r="P128" s="9">
        <f t="shared" si="2"/>
        <v>5.8273038027452824E-6</v>
      </c>
    </row>
    <row r="129" spans="1:16" x14ac:dyDescent="0.3">
      <c r="A129">
        <v>2.2387210000000001E-2</v>
      </c>
      <c r="B129">
        <v>120.01</v>
      </c>
      <c r="C129">
        <v>-0.15487000000000001</v>
      </c>
      <c r="D129">
        <v>2.2387210000000001E-2</v>
      </c>
      <c r="E129">
        <v>120.13</v>
      </c>
      <c r="F129">
        <v>-0.15723000000000001</v>
      </c>
      <c r="G129">
        <v>2.2387210000000001E-2</v>
      </c>
      <c r="H129">
        <v>119.98</v>
      </c>
      <c r="I129">
        <v>-0.15531</v>
      </c>
      <c r="J129">
        <v>2.2387210000000001E-2</v>
      </c>
      <c r="K129">
        <v>120.14</v>
      </c>
      <c r="L129">
        <v>-0.15826000000000001</v>
      </c>
      <c r="M129">
        <v>120.14</v>
      </c>
      <c r="N129" s="9">
        <f t="shared" si="0"/>
        <v>1.440556959999768E-2</v>
      </c>
      <c r="O129" s="9">
        <f t="shared" si="1"/>
        <v>8.0886568227362669E-6</v>
      </c>
      <c r="P129" s="9">
        <f t="shared" si="2"/>
        <v>1.1716716404278965E-6</v>
      </c>
    </row>
    <row r="130" spans="1:16" x14ac:dyDescent="0.3">
      <c r="A130">
        <v>1.819701E-2</v>
      </c>
      <c r="B130">
        <v>120.24</v>
      </c>
      <c r="C130">
        <v>-0.12725</v>
      </c>
      <c r="D130">
        <v>1.819701E-2</v>
      </c>
      <c r="E130">
        <v>120.14</v>
      </c>
      <c r="F130">
        <v>-0.12919</v>
      </c>
      <c r="G130">
        <v>1.819701E-2</v>
      </c>
      <c r="H130">
        <v>119.98</v>
      </c>
      <c r="I130">
        <v>-0.12758</v>
      </c>
      <c r="J130">
        <v>1.819701E-2</v>
      </c>
      <c r="K130">
        <v>120.14</v>
      </c>
      <c r="L130">
        <v>-0.13006000000000001</v>
      </c>
      <c r="M130">
        <v>120.14</v>
      </c>
      <c r="N130" s="9">
        <f t="shared" si="0"/>
        <v>1.0003763599998864E-2</v>
      </c>
      <c r="O130" s="9">
        <f t="shared" si="1"/>
        <v>1.1386572953218922E-5</v>
      </c>
      <c r="P130" s="9">
        <f t="shared" si="2"/>
        <v>6.9337315576568287E-7</v>
      </c>
    </row>
    <row r="131" spans="1:16" x14ac:dyDescent="0.3">
      <c r="A131">
        <v>1.479108E-2</v>
      </c>
      <c r="B131">
        <v>117.32</v>
      </c>
      <c r="C131">
        <v>-0.10645</v>
      </c>
      <c r="D131">
        <v>1.479108E-2</v>
      </c>
      <c r="E131">
        <v>120.14</v>
      </c>
      <c r="F131">
        <v>-0.10614</v>
      </c>
      <c r="G131">
        <v>1.479108E-2</v>
      </c>
      <c r="H131">
        <v>119.99</v>
      </c>
      <c r="I131">
        <v>-0.1048</v>
      </c>
      <c r="J131">
        <v>1.479108E-2</v>
      </c>
      <c r="K131">
        <v>120.14</v>
      </c>
      <c r="L131">
        <v>-0.10688</v>
      </c>
      <c r="M131">
        <v>120.14</v>
      </c>
      <c r="N131" s="9">
        <f t="shared" ref="N131:N132" si="3">((B131-E131)^2+(C131-F131)^2)</f>
        <v>7.9524000961000416</v>
      </c>
      <c r="O131" s="9">
        <f t="shared" ref="O131:O132" si="4">(B131-H131)^2/H131^2+(C131-I131)^2/I131^2</f>
        <v>7.4302720999797479E-4</v>
      </c>
      <c r="P131" s="9">
        <f t="shared" ref="P131:P132" si="5">((B131-K131)^2+(C131-L131)^2)/(K131^2+L131^2)</f>
        <v>5.5096324494118259E-4</v>
      </c>
    </row>
    <row r="132" spans="1:16" x14ac:dyDescent="0.3">
      <c r="A132">
        <v>1.2022639999999999E-2</v>
      </c>
      <c r="B132">
        <v>119.97</v>
      </c>
      <c r="C132">
        <v>-8.7584999999999996E-2</v>
      </c>
      <c r="D132">
        <v>1.2022639999999999E-2</v>
      </c>
      <c r="E132">
        <v>120.14</v>
      </c>
      <c r="F132">
        <v>-8.7209999999999996E-2</v>
      </c>
      <c r="G132">
        <v>1.2022639999999999E-2</v>
      </c>
      <c r="H132">
        <v>119.99</v>
      </c>
      <c r="I132">
        <v>-8.6083000000000007E-2</v>
      </c>
      <c r="J132">
        <v>1.2022639999999999E-2</v>
      </c>
      <c r="K132">
        <v>120.15</v>
      </c>
      <c r="L132">
        <v>-8.7830000000000005E-2</v>
      </c>
      <c r="M132">
        <v>120.15</v>
      </c>
      <c r="N132" s="9">
        <f t="shared" si="3"/>
        <v>2.890014062500058E-2</v>
      </c>
      <c r="O132" s="9">
        <f t="shared" si="4"/>
        <v>3.0447014092426281E-4</v>
      </c>
      <c r="P132" s="9">
        <f t="shared" si="5"/>
        <v>2.2443884880025117E-6</v>
      </c>
    </row>
    <row r="133" spans="1:16" x14ac:dyDescent="0.3">
      <c r="M133" s="10" t="s">
        <v>13</v>
      </c>
      <c r="N133" s="10">
        <f>SUM(N66:N132)</f>
        <v>56.772608141325044</v>
      </c>
      <c r="O133" s="10">
        <f t="shared" ref="O133:P133" si="6">SUM(O66:O132)</f>
        <v>1.4125889135936065E-2</v>
      </c>
      <c r="P133" s="18">
        <f t="shared" si="6"/>
        <v>7.0833051998539951E-3</v>
      </c>
    </row>
    <row r="134" spans="1:16" x14ac:dyDescent="0.3">
      <c r="M134" s="10" t="s">
        <v>15</v>
      </c>
      <c r="N134" s="10">
        <f>+N133/131</f>
        <v>0.43337868810171787</v>
      </c>
      <c r="O134" s="10">
        <f t="shared" ref="O134:P134" si="7">+O133/131</f>
        <v>1.0783121477813791E-4</v>
      </c>
      <c r="P134" s="10">
        <f t="shared" si="7"/>
        <v>5.4071032059954163E-5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R(CR)</vt:lpstr>
      <vt:lpstr>R(QR)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alasia</dc:creator>
  <cp:lastModifiedBy>alasia</cp:lastModifiedBy>
  <dcterms:created xsi:type="dcterms:W3CDTF">2012-07-20T20:14:05Z</dcterms:created>
  <dcterms:modified xsi:type="dcterms:W3CDTF">2013-11-21T21:11:03Z</dcterms:modified>
</cp:coreProperties>
</file>